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00" tabRatio="701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  <sheet name="სანტექნიკა" sheetId="19" r:id="rId4"/>
    <sheet name="ცივი ცხელი წყალი" sheetId="20" r:id="rId5"/>
  </sheets>
  <calcPr calcId="152511"/>
</workbook>
</file>

<file path=xl/calcChain.xml><?xml version="1.0" encoding="utf-8"?>
<calcChain xmlns="http://schemas.openxmlformats.org/spreadsheetml/2006/main">
  <c r="J28" i="19" l="1"/>
  <c r="H28" i="19"/>
  <c r="F28" i="19"/>
  <c r="K28" i="19" s="1"/>
  <c r="J47" i="18" l="1"/>
  <c r="H47" i="18"/>
  <c r="F47" i="18"/>
  <c r="K47" i="18" s="1"/>
  <c r="J29" i="19" l="1"/>
  <c r="H29" i="19"/>
  <c r="F29" i="19"/>
  <c r="K29" i="19" l="1"/>
  <c r="J23" i="18"/>
  <c r="H23" i="18"/>
  <c r="F23" i="18"/>
  <c r="K23" i="18" s="1"/>
  <c r="J66" i="14" l="1"/>
  <c r="H66" i="14"/>
  <c r="F66" i="14"/>
  <c r="K66" i="14" s="1"/>
  <c r="J65" i="14"/>
  <c r="H65" i="14"/>
  <c r="F65" i="14"/>
  <c r="J64" i="14"/>
  <c r="H64" i="14"/>
  <c r="F64" i="14"/>
  <c r="J63" i="14"/>
  <c r="H63" i="14"/>
  <c r="F63" i="14"/>
  <c r="J61" i="14"/>
  <c r="H61" i="14"/>
  <c r="F61" i="14"/>
  <c r="K61" i="14" s="1"/>
  <c r="J60" i="14"/>
  <c r="H60" i="14"/>
  <c r="F60" i="14"/>
  <c r="K60" i="14" s="1"/>
  <c r="J59" i="14"/>
  <c r="H59" i="14"/>
  <c r="F59" i="14"/>
  <c r="J58" i="14"/>
  <c r="H58" i="14"/>
  <c r="F58" i="14"/>
  <c r="J57" i="14"/>
  <c r="H57" i="14"/>
  <c r="F57" i="14"/>
  <c r="K57" i="14" s="1"/>
  <c r="J56" i="14"/>
  <c r="H56" i="14"/>
  <c r="F56" i="14"/>
  <c r="K56" i="14" s="1"/>
  <c r="J55" i="14"/>
  <c r="H55" i="14"/>
  <c r="F55" i="14"/>
  <c r="J54" i="14"/>
  <c r="H54" i="14"/>
  <c r="F54" i="14"/>
  <c r="J52" i="14"/>
  <c r="H52" i="14"/>
  <c r="F52" i="14"/>
  <c r="K52" i="14" s="1"/>
  <c r="J51" i="14"/>
  <c r="K51" i="14" s="1"/>
  <c r="J50" i="14"/>
  <c r="H50" i="14"/>
  <c r="F50" i="14"/>
  <c r="J48" i="14"/>
  <c r="H48" i="14"/>
  <c r="F48" i="14"/>
  <c r="J47" i="14"/>
  <c r="H47" i="14"/>
  <c r="F47" i="14"/>
  <c r="J46" i="14"/>
  <c r="H46" i="14"/>
  <c r="F46" i="14"/>
  <c r="J45" i="14"/>
  <c r="H45" i="14"/>
  <c r="F45" i="14"/>
  <c r="J44" i="14"/>
  <c r="H44" i="14"/>
  <c r="F44" i="14"/>
  <c r="J43" i="14"/>
  <c r="H43" i="14"/>
  <c r="F43" i="14"/>
  <c r="J41" i="14"/>
  <c r="H41" i="14"/>
  <c r="F41" i="14"/>
  <c r="J40" i="14"/>
  <c r="H40" i="14"/>
  <c r="F40" i="14"/>
  <c r="J39" i="14"/>
  <c r="H39" i="14"/>
  <c r="F39" i="14"/>
  <c r="J38" i="14"/>
  <c r="H38" i="14"/>
  <c r="F38" i="14"/>
  <c r="J37" i="14"/>
  <c r="H37" i="14"/>
  <c r="F37" i="14"/>
  <c r="J36" i="14"/>
  <c r="H36" i="14"/>
  <c r="F36" i="14"/>
  <c r="J35" i="14"/>
  <c r="H35" i="14"/>
  <c r="F35" i="14"/>
  <c r="J34" i="14"/>
  <c r="H34" i="14"/>
  <c r="F34" i="14"/>
  <c r="J33" i="14"/>
  <c r="H33" i="14"/>
  <c r="F33" i="14"/>
  <c r="J32" i="14"/>
  <c r="H32" i="14"/>
  <c r="F32" i="14"/>
  <c r="J31" i="14"/>
  <c r="H31" i="14"/>
  <c r="F31" i="14"/>
  <c r="J30" i="14"/>
  <c r="H30" i="14"/>
  <c r="F30" i="14"/>
  <c r="J28" i="14"/>
  <c r="H28" i="14"/>
  <c r="F28" i="14"/>
  <c r="J27" i="14"/>
  <c r="H27" i="14"/>
  <c r="F27" i="14"/>
  <c r="J26" i="14"/>
  <c r="H26" i="14"/>
  <c r="F26" i="14"/>
  <c r="J25" i="14"/>
  <c r="H25" i="14"/>
  <c r="F25" i="14"/>
  <c r="J24" i="14"/>
  <c r="H24" i="14"/>
  <c r="F24" i="14"/>
  <c r="J23" i="14"/>
  <c r="H23" i="14"/>
  <c r="F23" i="14"/>
  <c r="J22" i="14"/>
  <c r="H22" i="14"/>
  <c r="F22" i="14"/>
  <c r="J21" i="14"/>
  <c r="H21" i="14"/>
  <c r="F21" i="14"/>
  <c r="K21" i="14" s="1"/>
  <c r="J20" i="14"/>
  <c r="H20" i="14"/>
  <c r="F20" i="14"/>
  <c r="J19" i="14"/>
  <c r="H19" i="14"/>
  <c r="F19" i="14"/>
  <c r="J18" i="14"/>
  <c r="H18" i="14"/>
  <c r="F18" i="14"/>
  <c r="J17" i="14"/>
  <c r="H17" i="14"/>
  <c r="F17" i="14"/>
  <c r="J15" i="14"/>
  <c r="H15" i="14"/>
  <c r="F15" i="14"/>
  <c r="J14" i="14"/>
  <c r="H14" i="14"/>
  <c r="F14" i="14"/>
  <c r="J13" i="14"/>
  <c r="H13" i="14"/>
  <c r="F13" i="14"/>
  <c r="J12" i="14"/>
  <c r="H12" i="14"/>
  <c r="F12" i="14"/>
  <c r="H67" i="14" l="1"/>
  <c r="F67" i="14"/>
  <c r="K55" i="14"/>
  <c r="K59" i="14"/>
  <c r="K64" i="14"/>
  <c r="K36" i="14"/>
  <c r="K45" i="14"/>
  <c r="K50" i="14"/>
  <c r="K19" i="14"/>
  <c r="K32" i="14"/>
  <c r="K23" i="14"/>
  <c r="K54" i="14"/>
  <c r="K58" i="14"/>
  <c r="K13" i="14"/>
  <c r="K22" i="14"/>
  <c r="K35" i="14"/>
  <c r="K39" i="14"/>
  <c r="K48" i="14"/>
  <c r="K14" i="14"/>
  <c r="K40" i="14"/>
  <c r="K26" i="14"/>
  <c r="K27" i="14"/>
  <c r="K65" i="14"/>
  <c r="K24" i="14"/>
  <c r="K37" i="14"/>
  <c r="K15" i="14"/>
  <c r="K20" i="14"/>
  <c r="K28" i="14"/>
  <c r="K33" i="14"/>
  <c r="K41" i="14"/>
  <c r="K46" i="14"/>
  <c r="K34" i="14"/>
  <c r="K47" i="14"/>
  <c r="K63" i="14"/>
  <c r="K12" i="14"/>
  <c r="K17" i="14"/>
  <c r="K25" i="14"/>
  <c r="K30" i="14"/>
  <c r="K38" i="14"/>
  <c r="K43" i="14"/>
  <c r="K18" i="14"/>
  <c r="K31" i="14"/>
  <c r="K44" i="14"/>
  <c r="J67" i="14"/>
  <c r="J32" i="18"/>
  <c r="H32" i="18"/>
  <c r="F32" i="18"/>
  <c r="K32" i="18" s="1"/>
  <c r="J45" i="18"/>
  <c r="H45" i="18"/>
  <c r="F45" i="18"/>
  <c r="J37" i="18"/>
  <c r="H37" i="18"/>
  <c r="F37" i="18"/>
  <c r="J30" i="18"/>
  <c r="H30" i="18"/>
  <c r="F30" i="18"/>
  <c r="J22" i="18"/>
  <c r="H22" i="18"/>
  <c r="F22" i="18"/>
  <c r="J14" i="18"/>
  <c r="H14" i="18"/>
  <c r="F14" i="18"/>
  <c r="J11" i="18"/>
  <c r="H11" i="18"/>
  <c r="F11" i="18"/>
  <c r="K45" i="18" l="1"/>
  <c r="K11" i="18"/>
  <c r="K37" i="18"/>
  <c r="K30" i="18"/>
  <c r="K22" i="18"/>
  <c r="K14" i="18"/>
  <c r="J35" i="20"/>
  <c r="H35" i="20"/>
  <c r="F35" i="20"/>
  <c r="J34" i="20"/>
  <c r="H34" i="20"/>
  <c r="F34" i="20"/>
  <c r="J33" i="20"/>
  <c r="H33" i="20"/>
  <c r="F33" i="20"/>
  <c r="J32" i="20"/>
  <c r="H32" i="20"/>
  <c r="F32" i="20"/>
  <c r="J31" i="20"/>
  <c r="H31" i="20"/>
  <c r="F31" i="20"/>
  <c r="J30" i="20"/>
  <c r="H30" i="20"/>
  <c r="F30" i="20"/>
  <c r="J29" i="20"/>
  <c r="H29" i="20"/>
  <c r="F29" i="20"/>
  <c r="J27" i="20"/>
  <c r="H27" i="20"/>
  <c r="F27" i="20"/>
  <c r="J26" i="20"/>
  <c r="H26" i="20"/>
  <c r="F26" i="20"/>
  <c r="J25" i="20"/>
  <c r="H25" i="20"/>
  <c r="F25" i="20"/>
  <c r="J24" i="20"/>
  <c r="H24" i="20"/>
  <c r="F24" i="20"/>
  <c r="J23" i="20"/>
  <c r="H23" i="20"/>
  <c r="F23" i="20"/>
  <c r="J22" i="20"/>
  <c r="H22" i="20"/>
  <c r="F22" i="20"/>
  <c r="J21" i="20"/>
  <c r="H21" i="20"/>
  <c r="F21" i="20"/>
  <c r="J20" i="20"/>
  <c r="H20" i="20"/>
  <c r="F20" i="20"/>
  <c r="J19" i="20"/>
  <c r="H19" i="20"/>
  <c r="F19" i="20"/>
  <c r="J18" i="20"/>
  <c r="H18" i="20"/>
  <c r="F18" i="20"/>
  <c r="J17" i="20"/>
  <c r="H17" i="20"/>
  <c r="F17" i="20"/>
  <c r="J16" i="20"/>
  <c r="H16" i="20"/>
  <c r="F16" i="20"/>
  <c r="J15" i="20"/>
  <c r="H15" i="20"/>
  <c r="F15" i="20"/>
  <c r="J14" i="20"/>
  <c r="H14" i="20"/>
  <c r="F14" i="20"/>
  <c r="J13" i="20"/>
  <c r="H13" i="20"/>
  <c r="F13" i="20"/>
  <c r="J33" i="19"/>
  <c r="H33" i="19"/>
  <c r="F33" i="19"/>
  <c r="J32" i="19"/>
  <c r="H32" i="19"/>
  <c r="F32" i="19"/>
  <c r="J31" i="19"/>
  <c r="H31" i="19"/>
  <c r="F31" i="19"/>
  <c r="J30" i="19"/>
  <c r="H30" i="19"/>
  <c r="F30" i="19"/>
  <c r="J27" i="19"/>
  <c r="H27" i="19"/>
  <c r="F27" i="19"/>
  <c r="J26" i="19"/>
  <c r="H26" i="19"/>
  <c r="F26" i="19"/>
  <c r="J25" i="19"/>
  <c r="H25" i="19"/>
  <c r="F25" i="19"/>
  <c r="J24" i="19"/>
  <c r="H24" i="19"/>
  <c r="F24" i="19"/>
  <c r="J23" i="19"/>
  <c r="H23" i="19"/>
  <c r="F23" i="19"/>
  <c r="J22" i="19"/>
  <c r="H22" i="19"/>
  <c r="F22" i="19"/>
  <c r="J21" i="19"/>
  <c r="H21" i="19"/>
  <c r="F21" i="19"/>
  <c r="J20" i="19"/>
  <c r="H20" i="19"/>
  <c r="F20" i="19"/>
  <c r="J19" i="19"/>
  <c r="H19" i="19"/>
  <c r="F19" i="19"/>
  <c r="J18" i="19"/>
  <c r="H18" i="19"/>
  <c r="F18" i="19"/>
  <c r="J17" i="19"/>
  <c r="H17" i="19"/>
  <c r="F17" i="19"/>
  <c r="J16" i="19"/>
  <c r="H16" i="19"/>
  <c r="F16" i="19"/>
  <c r="J15" i="19"/>
  <c r="H15" i="19"/>
  <c r="F15" i="19"/>
  <c r="J14" i="19"/>
  <c r="H14" i="19"/>
  <c r="F14" i="19"/>
  <c r="J13" i="19"/>
  <c r="H13" i="19"/>
  <c r="F13" i="19"/>
  <c r="K16" i="19" l="1"/>
  <c r="K20" i="19"/>
  <c r="K24" i="19"/>
  <c r="K30" i="19"/>
  <c r="K16" i="20"/>
  <c r="K20" i="20"/>
  <c r="K24" i="20"/>
  <c r="K29" i="20"/>
  <c r="K33" i="20"/>
  <c r="K17" i="19"/>
  <c r="K25" i="19"/>
  <c r="K31" i="19"/>
  <c r="K33" i="19"/>
  <c r="K13" i="20"/>
  <c r="K17" i="20"/>
  <c r="K21" i="20"/>
  <c r="K25" i="20"/>
  <c r="K30" i="20"/>
  <c r="K34" i="20"/>
  <c r="K13" i="19"/>
  <c r="K21" i="19"/>
  <c r="H34" i="19"/>
  <c r="H36" i="20"/>
  <c r="J36" i="20"/>
  <c r="K14" i="19"/>
  <c r="K18" i="19"/>
  <c r="K22" i="19"/>
  <c r="K26" i="19"/>
  <c r="K14" i="20"/>
  <c r="K18" i="20"/>
  <c r="K22" i="20"/>
  <c r="K26" i="20"/>
  <c r="K31" i="20"/>
  <c r="K35" i="20"/>
  <c r="J34" i="19"/>
  <c r="K15" i="19"/>
  <c r="K19" i="19"/>
  <c r="K23" i="19"/>
  <c r="K27" i="19"/>
  <c r="K32" i="19"/>
  <c r="K15" i="20"/>
  <c r="K19" i="20"/>
  <c r="K23" i="20"/>
  <c r="K27" i="20"/>
  <c r="K32" i="20"/>
  <c r="F36" i="20"/>
  <c r="F34" i="19"/>
  <c r="K36" i="20" l="1"/>
  <c r="K37" i="20" s="1"/>
  <c r="K38" i="20" s="1"/>
  <c r="K34" i="19"/>
  <c r="K35" i="19" s="1"/>
  <c r="K36" i="19" s="1"/>
  <c r="K39" i="20" l="1"/>
  <c r="K40" i="20" s="1"/>
  <c r="K37" i="19"/>
  <c r="K38" i="19" s="1"/>
  <c r="K41" i="20" l="1"/>
  <c r="K42" i="20" s="1"/>
  <c r="K39" i="19"/>
  <c r="K40" i="19" s="1"/>
  <c r="J6" i="19" l="1"/>
  <c r="D11" i="5"/>
  <c r="J6" i="20"/>
  <c r="D12" i="5"/>
  <c r="H34" i="18"/>
  <c r="J34" i="18" l="1"/>
  <c r="F34" i="18"/>
  <c r="J49" i="18"/>
  <c r="H49" i="18"/>
  <c r="F49" i="18"/>
  <c r="K49" i="18" l="1"/>
  <c r="K34" i="18"/>
  <c r="J57" i="18" l="1"/>
  <c r="H57" i="18"/>
  <c r="F57" i="18"/>
  <c r="K57" i="18" l="1"/>
  <c r="K68" i="14" l="1"/>
  <c r="K67" i="14" l="1"/>
  <c r="K69" i="14" s="1"/>
  <c r="K70" i="14" s="1"/>
  <c r="K71" i="14" s="1"/>
  <c r="K72" i="14" l="1"/>
  <c r="K73" i="14" s="1"/>
  <c r="D10" i="5" l="1"/>
  <c r="G5" i="14"/>
  <c r="J41" i="18"/>
  <c r="H41" i="18"/>
  <c r="F41" i="18"/>
  <c r="J53" i="18"/>
  <c r="H53" i="18"/>
  <c r="F53" i="18"/>
  <c r="K41" i="18" l="1"/>
  <c r="K53" i="18"/>
  <c r="J26" i="18"/>
  <c r="H26" i="18"/>
  <c r="F26" i="18"/>
  <c r="K26" i="18" l="1"/>
  <c r="J21" i="18" l="1"/>
  <c r="H21" i="18"/>
  <c r="F21" i="18"/>
  <c r="J20" i="18"/>
  <c r="H20" i="18"/>
  <c r="F20" i="18"/>
  <c r="K20" i="18" l="1"/>
  <c r="K21" i="18"/>
  <c r="J13" i="18"/>
  <c r="H13" i="18"/>
  <c r="F13" i="18"/>
  <c r="J15" i="18"/>
  <c r="H15" i="18"/>
  <c r="F15" i="18"/>
  <c r="J18" i="18"/>
  <c r="H18" i="18"/>
  <c r="F18" i="18"/>
  <c r="K15" i="18" l="1"/>
  <c r="K13" i="18"/>
  <c r="K18" i="18"/>
  <c r="J52" i="18"/>
  <c r="J54" i="18"/>
  <c r="J55" i="18"/>
  <c r="H52" i="18"/>
  <c r="H54" i="18"/>
  <c r="H55" i="18"/>
  <c r="F52" i="18"/>
  <c r="F54" i="18"/>
  <c r="F55" i="18"/>
  <c r="J44" i="18"/>
  <c r="J46" i="18"/>
  <c r="J48" i="18"/>
  <c r="H44" i="18"/>
  <c r="H46" i="18"/>
  <c r="H48" i="18"/>
  <c r="F44" i="18"/>
  <c r="F46" i="18"/>
  <c r="F48" i="18"/>
  <c r="J38" i="18"/>
  <c r="J39" i="18"/>
  <c r="J40" i="18"/>
  <c r="J42" i="18"/>
  <c r="H38" i="18"/>
  <c r="H39" i="18"/>
  <c r="H40" i="18"/>
  <c r="H42" i="18"/>
  <c r="F38" i="18"/>
  <c r="F39" i="18"/>
  <c r="F40" i="18"/>
  <c r="F42" i="18"/>
  <c r="K55" i="18" l="1"/>
  <c r="K39" i="18"/>
  <c r="K46" i="18"/>
  <c r="K42" i="18"/>
  <c r="K54" i="18"/>
  <c r="K48" i="18"/>
  <c r="K52" i="18"/>
  <c r="K40" i="18"/>
  <c r="K44" i="18"/>
  <c r="K38" i="18"/>
  <c r="J16" i="18"/>
  <c r="J17" i="18"/>
  <c r="J19" i="18"/>
  <c r="J24" i="18"/>
  <c r="J25" i="18"/>
  <c r="J27" i="18"/>
  <c r="J28" i="18"/>
  <c r="H16" i="18"/>
  <c r="H17" i="18"/>
  <c r="H19" i="18"/>
  <c r="H24" i="18"/>
  <c r="H25" i="18"/>
  <c r="H27" i="18"/>
  <c r="H28" i="18"/>
  <c r="F16" i="18"/>
  <c r="F17" i="18"/>
  <c r="F19" i="18"/>
  <c r="F24" i="18"/>
  <c r="F25" i="18"/>
  <c r="F27" i="18"/>
  <c r="F28" i="18"/>
  <c r="K27" i="18" l="1"/>
  <c r="K28" i="18"/>
  <c r="K16" i="18"/>
  <c r="K24" i="18"/>
  <c r="K17" i="18"/>
  <c r="K25" i="18"/>
  <c r="K19" i="18"/>
  <c r="F35" i="18" l="1"/>
  <c r="H35" i="18"/>
  <c r="J35" i="18"/>
  <c r="J12" i="18"/>
  <c r="H12" i="18"/>
  <c r="F12" i="18"/>
  <c r="K35" i="18" l="1"/>
  <c r="K12" i="18"/>
  <c r="J31" i="18"/>
  <c r="H31" i="18"/>
  <c r="H58" i="18" s="1"/>
  <c r="F31" i="18"/>
  <c r="J33" i="18"/>
  <c r="H33" i="18"/>
  <c r="F33" i="18"/>
  <c r="J51" i="18"/>
  <c r="H51" i="18"/>
  <c r="F51" i="18"/>
  <c r="J58" i="18" l="1"/>
  <c r="F58" i="18"/>
  <c r="K51" i="18"/>
  <c r="K31" i="18"/>
  <c r="K33" i="18"/>
  <c r="K58" i="18" l="1"/>
  <c r="K59" i="18" s="1"/>
  <c r="K60" i="18" s="1"/>
  <c r="K61" i="18" s="1"/>
  <c r="K62" i="18" s="1"/>
  <c r="K63" i="18" l="1"/>
  <c r="K64" i="18" s="1"/>
  <c r="D9" i="5" l="1"/>
  <c r="D13" i="5" s="1"/>
  <c r="I5" i="18"/>
</calcChain>
</file>

<file path=xl/sharedStrings.xml><?xml version="1.0" encoding="utf-8"?>
<sst xmlns="http://schemas.openxmlformats.org/spreadsheetml/2006/main" count="424" uniqueCount="224">
  <si>
    <t xml:space="preserve">saxarjT. Rirebuleba </t>
  </si>
  <si>
    <t>lari</t>
  </si>
  <si>
    <t>#</t>
  </si>
  <si>
    <t>samuSaos dasaxeleba</t>
  </si>
  <si>
    <t>raodenoba</t>
  </si>
  <si>
    <t>jami</t>
  </si>
  <si>
    <t>erT.fasi</t>
  </si>
  <si>
    <t>Sromis anazRaureba, lari</t>
  </si>
  <si>
    <t>transporti, lari</t>
  </si>
  <si>
    <t xml:space="preserve"> satendero moTxovna M #1</t>
  </si>
  <si>
    <t xml:space="preserve">                                        saerTo-samSeneblo samuSaoebi</t>
  </si>
  <si>
    <t>ivseba bankis pasuxismgebeli piris mier</t>
  </si>
  <si>
    <t>ivseba Semsrulebeli kompaniis mier</t>
  </si>
  <si>
    <t xml:space="preserve">samuSaoebis, resursebis dasaxeleba
 xarisxis ganmsazRvreli detalebi </t>
  </si>
  <si>
    <t xml:space="preserve">ganz. erTeuli         </t>
  </si>
  <si>
    <t>6=4*5</t>
  </si>
  <si>
    <t>8=4*7</t>
  </si>
  <si>
    <t>10=4*9</t>
  </si>
  <si>
    <t>11=6+8+10</t>
  </si>
  <si>
    <t xml:space="preserve">N # </t>
  </si>
  <si>
    <t>Rirebuleba  (lari)</t>
  </si>
  <si>
    <t>ც</t>
  </si>
  <si>
    <t xml:space="preserve">       ivseba Semsrulebeli kompaniis mier</t>
  </si>
  <si>
    <r>
      <t>masalis xarji, lari</t>
    </r>
    <r>
      <rPr>
        <b/>
        <u/>
        <sz val="9"/>
        <rFont val="AcadNusx"/>
      </rPr>
      <t xml:space="preserve"> დღგ-ს გარეშე</t>
    </r>
  </si>
  <si>
    <t xml:space="preserve">სამშენებლო ნაგვის ტრანსპორტირება ნაგავსაყრელზე </t>
  </si>
  <si>
    <t>ჭერი KNAUF -ს  ფილა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</si>
  <si>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</si>
  <si>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</si>
  <si>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</si>
  <si>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</si>
  <si>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</si>
  <si>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</si>
  <si>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 xml:space="preserve">კედლების მოპირკეთება თაბაშირ-მუყაოს ფილით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</si>
  <si>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</si>
  <si>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</si>
  <si>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</si>
  <si>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 xml:space="preserve">ტიხრის მოწყობა თაბაშირმუყაოს ფილით, იზოლაციით </t>
  </si>
  <si>
    <t>დემონტაჟი</t>
  </si>
  <si>
    <t>ალუმინის ვიტრინის და კარის დემონტაჟი</t>
  </si>
  <si>
    <t>არმსტრონგის შეკიდული ჭერის დემონტაჟი</t>
  </si>
  <si>
    <t>ტონა</t>
  </si>
  <si>
    <t>იატაკები, კიბე</t>
  </si>
  <si>
    <t>გ.მ</t>
  </si>
  <si>
    <t>კარ-ფანჯრები</t>
  </si>
  <si>
    <t>სანკვანძში კედლების მოპირკეთება კერამიკული ფილით  (ფილის ზომების და ფერი დამკვეთთან შეთანხმებით)</t>
  </si>
  <si>
    <t>კერამიკული ფილის დემონტაჟი (კედელი)</t>
  </si>
  <si>
    <t>თაბაშირ-მუყაოს ტიხრის დემონტაჟი</t>
  </si>
  <si>
    <t xml:space="preserve">კედლიდან თაბაშირ-მუყაოს ფილის დემონტაჟი </t>
  </si>
  <si>
    <t>კარის დემონტაჟი</t>
  </si>
  <si>
    <t>კედლები და ტიხრები (თაბშირმუყაო და ფურნიტურა KNAUF ის ფირმის)</t>
  </si>
  <si>
    <t xml:space="preserve">eleqtroteqnikuri nawili </t>
  </si>
  <si>
    <t xml:space="preserve"> </t>
  </si>
  <si>
    <t>saxarjTaRricxvo Rirebuleba, lari</t>
  </si>
  <si>
    <t>masalis xarji, lari დღგ-ს გარეშე</t>
  </si>
  <si>
    <t>transporti da 
manqana-meqanizmebi</t>
  </si>
  <si>
    <t>erTeuli</t>
  </si>
  <si>
    <t>sul</t>
  </si>
  <si>
    <t>მეტრი</t>
  </si>
  <si>
    <t xml:space="preserve">საინსტ. გოფრ. მილი (D20მმ) </t>
  </si>
  <si>
    <t>საინსტ. გოფრ. მილი (D32მმ)</t>
  </si>
  <si>
    <t xml:space="preserve">გამანაწილებელი კოლოფი  </t>
  </si>
  <si>
    <t>კლემა ჩასარჭობი 3-ანი</t>
  </si>
  <si>
    <t>კლემა ჩასარჭობი 4-ანი</t>
  </si>
  <si>
    <t>კლემა ჩასარჭობი 5-ანი</t>
  </si>
  <si>
    <t>კაბელის შემკვრელი თეთრი</t>
  </si>
  <si>
    <t xml:space="preserve">შემკვრელის დამჭერი ბეტონის </t>
  </si>
  <si>
    <t>რკინის საკაბელო ხონჩა 300/50/1 (კომპლექტი)</t>
  </si>
  <si>
    <t>როზეტის ბუდე</t>
  </si>
  <si>
    <t>ავტომატური ამომრთველი 16ა 1 პოლუსა</t>
  </si>
  <si>
    <t>ავტომატური ამომრთველი 10ა 1 პოლუსა</t>
  </si>
  <si>
    <t>ნათურა მწვანე 230ვ ბუდით</t>
  </si>
  <si>
    <t>C კლასის გადაძაბვიდან და III,IV კლასი მეხისგან დაცვა 20kA, 280V</t>
  </si>
  <si>
    <t>როზეტი დამიწების კონტაქტით თეთრი</t>
  </si>
  <si>
    <t>კომპიუტერის  როზეტი 2-იანი (კედელში სამონტაჟო) cat-5</t>
  </si>
  <si>
    <t>1-იანი ჩამრთველი</t>
  </si>
  <si>
    <t>სანათები - მხოლოდ  მონტაჟი სანათებს აწვდის  დამკვეთი</t>
  </si>
  <si>
    <t>საევაკუაციო გასასვლელის მაჩვენებელი აკუმულატორით (ექსიტი)</t>
  </si>
  <si>
    <t>კომპიუტერული ქსელი</t>
  </si>
  <si>
    <t>კომპიუტერული და სატელოფონო ქსელის კაბელი (CAT6)</t>
  </si>
  <si>
    <t>მ</t>
  </si>
  <si>
    <t>კაბელის ორგანაიზერი (JB01 Cable Management 1U )</t>
  </si>
  <si>
    <t>რეკის როზეტების გამანაწილებელი (LN-PRZ-EKO-1U6P)</t>
  </si>
  <si>
    <t>პაჩპანელი, 24 პორტი, CAT5 (KD-PP30-STP-C6-24P,)</t>
  </si>
  <si>
    <t>პაჩკორდი (Cat5, UTP  0.5m)</t>
  </si>
  <si>
    <t>სამონტაჟო მასალა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</si>
  <si>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</si>
  <si>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</si>
  <si>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</si>
  <si>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უნიტაზის დემონტაჟი</t>
  </si>
  <si>
    <t>ხელსაბანის დემონტაჟი</t>
  </si>
  <si>
    <t>სხვადასხვა სამუშაოები</t>
  </si>
  <si>
    <t>მაღალი ხარისხის კერამოგრანიტის დაგება 60X60 (დამკვეთთან შეთანხმებით)</t>
  </si>
  <si>
    <t>შეკიდული ჭერის მოწყობა თაბაშირ მუყაოს ფილით (0,5 იანი პროფილით)</t>
  </si>
  <si>
    <t>შეკიდული ჭერის მოწყობა ნესტგამძლე თაბაშირ მუყაოს ფილით (0,5 იანი პროფილით)</t>
  </si>
  <si>
    <t>ელექტროსამოტაჟო სამუშაოები</t>
  </si>
  <si>
    <t>სამშენებლო სამუშაოები</t>
  </si>
  <si>
    <t>ჯამი</t>
  </si>
  <si>
    <t>ნაკრები</t>
  </si>
  <si>
    <t>სატენდერო მოთხოვნა</t>
  </si>
  <si>
    <t xml:space="preserve">კაბელი ორმაგი იზოლაციით NYM  3X1.5მმ2  </t>
  </si>
  <si>
    <t>კაბელი ორმაგი იზოლაციით NYM 3X2.5მმ2</t>
  </si>
  <si>
    <t>ამსტრონგის პანელური ლედ სანათი 60/60 40ვტ</t>
  </si>
  <si>
    <t xml:space="preserve"> satendero moTxovna M #2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</si>
  <si>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</si>
  <si>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</si>
  <si>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</si>
  <si>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</si>
  <si>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</si>
  <si>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</si>
  <si>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 xml:space="preserve">ვინილის იატაკის დაგება/დაწებება (წებო უნდა უზრუნველყოს შემსრულებელმა  (იატაკს აწვდის დამკვეთი) </t>
  </si>
  <si>
    <t xml:space="preserve">რემონტის დასრულების შემდეგ ფართის და  მიმდებარე  ტერიტორიის გენერალური დალაგება/დასუფთავება +  ვიტაჟების  და  ვიტრინების  წმენდა შიგნიდან  და  გარედან 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</si>
  <si>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(მაღალი ხარისხის)</t>
    </r>
  </si>
  <si>
    <t>სანტექნიკა</t>
  </si>
  <si>
    <t xml:space="preserve"> სახარჯთაღრიცხვო ღირ-ბა</t>
  </si>
  <si>
    <t>ლარი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</si>
  <si>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</si>
  <si>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</si>
  <si>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</si>
  <si>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</si>
  <si>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</si>
  <si>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მასალის ხარჯი, ლარი დღგ-ს გარეშე</t>
  </si>
  <si>
    <t>შრომის ანაზღაურება, ლარი</t>
  </si>
  <si>
    <t>ტრანსპორტი და 
მანქანა-მექანიზმებიi</t>
  </si>
  <si>
    <t xml:space="preserve"> ხარისხის განმსაზღვრელი დეტალები </t>
  </si>
  <si>
    <t>ერთეული</t>
  </si>
  <si>
    <t>სულ</t>
  </si>
  <si>
    <t>კანალიზაციის მასალათა სპეციფიკაცია</t>
  </si>
  <si>
    <t>110-1000მმ საკანალიზაციო მილი</t>
  </si>
  <si>
    <t>110-500მმ საკანალიზაციო მილი</t>
  </si>
  <si>
    <t>50-1000მმ საკანალიზაციო მილი</t>
  </si>
  <si>
    <t>50-500მმ საკანალიზაციო მილი</t>
  </si>
  <si>
    <r>
      <t>110*110 სამკაპი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</si>
  <si>
    <r>
      <t>110*110 სამკაპი 45</t>
    </r>
    <r>
      <rPr>
        <vertAlign val="superscript"/>
        <sz val="9"/>
        <color theme="1"/>
        <rFont val="Calibri"/>
        <family val="2"/>
        <charset val="204"/>
        <scheme val="minor"/>
      </rPr>
      <t>0</t>
    </r>
  </si>
  <si>
    <r>
      <t xml:space="preserve">110*50 </t>
    </r>
    <r>
      <rPr>
        <sz val="9"/>
        <color theme="1"/>
        <rFont val="AcadNusx"/>
      </rPr>
      <t>სამკაპი</t>
    </r>
    <r>
      <rPr>
        <sz val="9"/>
        <color theme="1"/>
        <rFont val="Calibri"/>
        <family val="2"/>
        <charset val="204"/>
        <scheme val="minor"/>
      </rPr>
      <t xml:space="preserve"> 45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0  </t>
    </r>
  </si>
  <si>
    <r>
      <t xml:space="preserve">50*50 </t>
    </r>
    <r>
      <rPr>
        <sz val="9"/>
        <color theme="1"/>
        <rFont val="AcadNusx"/>
      </rPr>
      <t>სამკაპი</t>
    </r>
    <r>
      <rPr>
        <sz val="9"/>
        <color theme="1"/>
        <rFont val="Calibri"/>
        <family val="2"/>
        <charset val="204"/>
        <scheme val="minor"/>
      </rPr>
      <t xml:space="preserve"> 45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0  </t>
    </r>
  </si>
  <si>
    <r>
      <t>110*90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 xml:space="preserve"> მუხლი</t>
    </r>
  </si>
  <si>
    <r>
      <t>110*45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 xml:space="preserve"> მუხლი</t>
    </r>
  </si>
  <si>
    <r>
      <t>50*45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 xml:space="preserve"> მუხლი  გაშლილი მუხლი</t>
    </r>
  </si>
  <si>
    <r>
      <t>50*90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 xml:space="preserve"> მუხლი</t>
    </r>
  </si>
  <si>
    <t xml:space="preserve">110-50 გადამყვანი </t>
  </si>
  <si>
    <t xml:space="preserve">110 ხუფი </t>
  </si>
  <si>
    <t xml:space="preserve">50 ხუფი </t>
  </si>
  <si>
    <t>უნიტაზი სიფონით JIKA</t>
  </si>
  <si>
    <t>ხელსაბანი სიფონით JIKA</t>
  </si>
  <si>
    <t xml:space="preserve">სარკე სადა </t>
  </si>
  <si>
    <t>ტრაპი</t>
  </si>
  <si>
    <t xml:space="preserve">ზედნადები </t>
  </si>
  <si>
    <t xml:space="preserve">გეგმიური დაგროვება </t>
  </si>
  <si>
    <t>სულ სახარჯთაღრიცხვო ღირებულება</t>
  </si>
  <si>
    <t>ცივი/ცხელი წყალი</t>
  </si>
  <si>
    <t>ცივი წყლის მასალათა სპეციფიკაცია</t>
  </si>
  <si>
    <t>მილი პოლიპროპილენის Ø25</t>
  </si>
  <si>
    <t>მილი პოლიპროპილენის Ø20</t>
  </si>
  <si>
    <t>25/25/25მმ სამკაპი</t>
  </si>
  <si>
    <t>20/20/20მმ სამკაპი</t>
  </si>
  <si>
    <t xml:space="preserve">20 მმ ქურო </t>
  </si>
  <si>
    <r>
      <t>25მმ მუხლი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</si>
  <si>
    <r>
      <t>20მმ მუხლი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</si>
  <si>
    <r>
      <t>20 მმ მუხლი შიდახრახვით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</si>
  <si>
    <t xml:space="preserve">25-20 მმ გადამყვანი </t>
  </si>
  <si>
    <t>25მმ ვენტილი  (გერმანული)</t>
  </si>
  <si>
    <t>20მმ ვენტილი  (გერმანული)</t>
  </si>
  <si>
    <t>ვენტილი Grohe</t>
  </si>
  <si>
    <t>ცივი და ცხელიწყლის შემრევი Grohe</t>
  </si>
  <si>
    <t>25 მილის სამაგრი</t>
  </si>
  <si>
    <t>20 მილის სამაგრი</t>
  </si>
  <si>
    <t>ცხელი წყლის მასალათა სპეციფიკაცია</t>
  </si>
  <si>
    <t>Ø20* მინაბოჭკოვანი მილი</t>
  </si>
  <si>
    <r>
      <t>20მმ მუხლი შიდახრახნით 90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0 </t>
    </r>
  </si>
  <si>
    <t>20მმ ვენტილი  (გემანული)</t>
  </si>
  <si>
    <t>სანტექნიკური სამუშაოები</t>
  </si>
  <si>
    <t>ცივი/ცხელი წყლის სამუშაოები</t>
  </si>
  <si>
    <r>
      <t xml:space="preserve">კედლების დამუშავება და მაღალი ხარისხით შეღებვა, საღებავი </t>
    </r>
    <r>
      <rPr>
        <sz val="9"/>
        <color theme="1"/>
        <rFont val="Calibri"/>
        <family val="2"/>
        <charset val="204"/>
        <scheme val="minor"/>
      </rPr>
      <t xml:space="preserve">ბერძნული Vitex Classic  9010 (დამკვეთთან შეთანხმებით) </t>
    </r>
  </si>
  <si>
    <t>ყველა  კართან შესაბამისი დიზიანის ფიქსატორის მონტაჟი (ფიქსატორი ევროპული წარმოების,  დამკვეთთან შეთანხმებით)</t>
  </si>
  <si>
    <t>თაბაშირ მუყაოს ჭერების დამუშავება და შეღებვა მაღალი ხარისხით, საღებავი ბერძნული Vitex Classic (დამკვეთთან შეთანხმებით)</t>
  </si>
  <si>
    <t>კაბელი ორმაგი იზოლაციით NYM 5X10.0მმ2 (დაზუსტდეს ადგილზე)</t>
  </si>
  <si>
    <t>ბლოკის კედლის დაშლა 20-30 სმ</t>
  </si>
  <si>
    <t xml:space="preserve">თაბაშირ-მუყაოს რაფების  დემონტაჟი </t>
  </si>
  <si>
    <t>ქ/ც მოჭიმვის დემონტაჟი (კონსტრუქციამდე საჭიროებისამებრ)</t>
  </si>
  <si>
    <t>იატაკის საფარის დემონტაჟი (ლამინატი, ფილა, და სხვა)</t>
  </si>
  <si>
    <t>თაბაშირ-მუყაოს შეკიდული ჭერის დემონტაჟი</t>
  </si>
  <si>
    <t>არსებული საკომუნიკაციო კაბელების დემონტაჟი</t>
  </si>
  <si>
    <t>იატაკზე მოჭიმვის მოწყობა ქვიშა ცემენტის ხსნარით 5-8 სანტიმეტრი (საჭიროებისამებრ)</t>
  </si>
  <si>
    <t>თაბაშირ მუყაოს ტექნიკური ლუქების მოწყობა 50X50 (საჭიროებისამებრ)</t>
  </si>
  <si>
    <t>მდფ - ის  ტექნიკური კარი თეთრი სადა ფერის, მაღალი ხარისხის ჩამკეტი მექანიზმით  (დამკვეთთან შეთანხმებით)</t>
  </si>
  <si>
    <t xml:space="preserve">რაფების მოწყობა თაბაშირ-მუყაოს ფილით </t>
  </si>
  <si>
    <t>ობიექტის დასახელება ქ.თბილისი"ლიბერთი ბანკი" ჭავჭავაძის გამზ  N74 6. სართული</t>
  </si>
  <si>
    <r>
      <t>obieqtis dasaxeleba: "liberTi bankis" ჭავჭავაძის</t>
    </r>
    <r>
      <rPr>
        <b/>
        <sz val="9"/>
        <rFont val="Arial"/>
        <family val="2"/>
        <charset val="204"/>
      </rPr>
      <t xml:space="preserve">  გამზ. N</t>
    </r>
    <r>
      <rPr>
        <b/>
        <sz val="9"/>
        <rFont val="AcadNusx"/>
      </rPr>
      <t>74-Si  6.sarTuli</t>
    </r>
  </si>
  <si>
    <t>obieqtis dasaxeleba: "liberTi bankis" ჭავჭავაძის  გამზ. N74-Si  6.sarTuli</t>
  </si>
  <si>
    <t>ობიექტის დასახელება: "ლიბერთი ბანკის" ქ. თბილისი ჭავჭავაძის გამზ. N74.  6.სართული</t>
  </si>
  <si>
    <t>კაბელი ორმაგი იზოლაციით NYM 5X25.0მმ2 (დაზუსტდეს ადგილზე)</t>
  </si>
  <si>
    <t>იატაკში სამონტაჟო ყუთი 4-ნი როზეტებისთვის</t>
  </si>
  <si>
    <t>იატაკში სამონტაჟო ყუთი 6-ნი როზეტებისთვის</t>
  </si>
  <si>
    <t xml:space="preserve">ავტომატური ამომრთველი 80ა  </t>
  </si>
  <si>
    <t>ავტომატური ამომრთველი 20ა 3 პოლუსა</t>
  </si>
  <si>
    <t>ავტომატური ამომრთველი 63ა 3 პოლუსა</t>
  </si>
  <si>
    <t>დიფერენციალური გაჟონვის რელე 25ა 1პ</t>
  </si>
  <si>
    <t>დნ. მცველის ამომრთველიანი ბუდე 40A-მდე</t>
  </si>
  <si>
    <t>დნობადი მცველი 40ა</t>
  </si>
  <si>
    <t>ლითონის კარადა გ/მ პანელებით</t>
  </si>
  <si>
    <t>კომპლ</t>
  </si>
  <si>
    <t>ელექტრო კარადის მაკომპლექტელები</t>
  </si>
  <si>
    <t>როზეტი ჰორიზონტალური 45/45 (საკაბელო არხებში სამონტაჟო)</t>
  </si>
  <si>
    <t>2-იანი ჩამრთველი</t>
  </si>
  <si>
    <t>2-იანი რევერსული გადამრთველი</t>
  </si>
  <si>
    <t>გამწოვი ვენტილატორი ტუალეტებში</t>
  </si>
  <si>
    <t>წერტილოვანი სანათი 9ვტ</t>
  </si>
  <si>
    <t>კომპიუტერის  როზეტი 1-იანი (იატაკში სამონტაჟო) cat-5</t>
  </si>
  <si>
    <t>კაბელი (მაღალი ხარისხის)</t>
  </si>
  <si>
    <t>ფურნიტურა მაღალი ხარისხის, დიზაინი/ფერი დამკვეთთან შეთანხმებით</t>
  </si>
  <si>
    <t>არსებული კოლონების ჩამოთლა, გაწმენდვა,  ბეტონის პირამდე (ხელით)</t>
  </si>
  <si>
    <t>არსებული ფანკოილების დემონტაჟი</t>
  </si>
  <si>
    <t xml:space="preserve">თვითსწორებადი  იატაკის მოწყობა  ცემენტის  იატაკზე </t>
  </si>
  <si>
    <t xml:space="preserve">ტიხრის მოწყობა ნესტგამძლე თაბაშირმუყაოს ფილით, იზოლაციით </t>
  </si>
  <si>
    <t xml:space="preserve">რბილი იატაკის დაგება/დაწებება (წებო უნდა უზრუნველყოს შემსრულებელმა  (იატაკს აწვდის დამკვეთი) </t>
  </si>
  <si>
    <t>ქარხნული მდფ-ს კარი, მექანიზმები მაღალი ხარისხის (დამკვეთთან შეთანხმებით)</t>
  </si>
  <si>
    <t>ლამინირებული რაფების მოწყობა თეთრი სადა (დამკვეთთან შეთანხმებით)</t>
  </si>
  <si>
    <t>შეკიდული ჭერის მოწყობა ამსტრონგის აკუსტიკური ფილით, კარკასით თავისი პროფილებით  მაღალი ხარისხის (დამკვეთთან შეთანხმებით)</t>
  </si>
  <si>
    <t>რეკი, 19" 15 მოდული (32U 800X960X2000MM)</t>
  </si>
  <si>
    <t>მდფ ის პლინტუსი (მაღალი ხარისხის, დამკვეთთან შეთანხმებით )</t>
  </si>
  <si>
    <t>შუშის ტიხრების მოწყობა  10მმ - იანი ნაწრთობი შუშით შესასვლელი კარით (პროექტის შესაბამისად), მაღალი ხარისხის პროფილით და მექანიზმებით (დამკვეთთან შეთანხმებით)</t>
  </si>
  <si>
    <t>ლამინირებული შუბლების მოწყობა რაფების ძირში თეთრი სადა (დამკვეთთან შეთანხმებით)</t>
  </si>
  <si>
    <t>წყლისგამაცხელებელი თერმექსი 80ლ</t>
  </si>
  <si>
    <t>50მმ მილისათვის მილის სამაგრი მეტალის შტირით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</si>
</sst>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cadNusx"/>
    </font>
    <font>
      <b/>
      <sz val="9"/>
      <name val="AcadNusx"/>
    </font>
    <font>
      <sz val="9"/>
      <color theme="1"/>
      <name val="Calibri"/>
      <family val="2"/>
      <scheme val="minor"/>
    </font>
    <font>
      <sz val="9"/>
      <name val="Helv"/>
    </font>
    <font>
      <b/>
      <sz val="9"/>
      <color theme="1"/>
      <name val="Calibri"/>
      <family val="2"/>
      <scheme val="minor"/>
    </font>
    <font>
      <b/>
      <sz val="9"/>
      <color theme="1"/>
      <name val="AcadNusx"/>
    </font>
    <font>
      <sz val="9"/>
      <color theme="1"/>
      <name val="AcadNusx"/>
    </font>
    <font>
      <b/>
      <i/>
      <sz val="9"/>
      <name val="AcadNusx"/>
    </font>
    <font>
      <b/>
      <sz val="9"/>
      <color theme="1"/>
      <name val="Calibri"/>
      <family val="2"/>
      <charset val="204"/>
      <scheme val="minor"/>
    </font>
    <font>
      <b/>
      <u/>
      <sz val="9"/>
      <name val="AcadNusx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sz val="9"/>
      <color rgb="FFFF0000"/>
      <name val="AcadNusx"/>
    </font>
    <font>
      <sz val="9"/>
      <color rgb="FFFF0000"/>
      <name val="Calibri"/>
      <family val="2"/>
      <charset val="204"/>
      <scheme val="minor"/>
    </font>
    <font>
      <sz val="9"/>
      <color rgb="FF22222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Helv"/>
    </font>
    <font>
      <sz val="9"/>
      <name val="Calibri"/>
      <family val="2"/>
      <scheme val="minor"/>
    </font>
    <font>
      <sz val="10"/>
      <name val="Helv"/>
    </font>
    <font>
      <b/>
      <sz val="9"/>
      <color theme="1"/>
      <name val="AcadMtavr"/>
    </font>
    <font>
      <b/>
      <sz val="9"/>
      <name val="Arial"/>
      <family val="2"/>
      <charset val="204"/>
    </font>
    <font>
      <sz val="9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9"/>
      <color indexed="8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b/>
      <i/>
      <sz val="9"/>
      <name val="Cambria"/>
      <family val="1"/>
      <charset val="204"/>
      <scheme val="major"/>
    </font>
    <font>
      <sz val="9"/>
      <color theme="1"/>
      <name val="Sylfaen"/>
      <family val="1"/>
      <charset val="204"/>
    </font>
    <font>
      <b/>
      <u/>
      <sz val="9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58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6" fillId="0" borderId="0" xfId="0" applyFont="1" applyProtection="1"/>
    <xf numFmtId="0" fontId="3" fillId="3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1" fontId="4" fillId="0" borderId="0" xfId="0" applyNumberFormat="1" applyFont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9" fillId="0" borderId="2" xfId="0" applyFont="1" applyBorder="1"/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4" fontId="11" fillId="0" borderId="2" xfId="0" applyNumberFormat="1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vertical="center"/>
    </xf>
    <xf numFmtId="4" fontId="11" fillId="0" borderId="3" xfId="0" applyNumberFormat="1" applyFont="1" applyBorder="1" applyAlignment="1" applyProtection="1">
      <alignment horizontal="center" vertical="center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Protection="1"/>
    <xf numFmtId="0" fontId="5" fillId="0" borderId="0" xfId="0" applyNumberFormat="1" applyFont="1" applyProtection="1"/>
    <xf numFmtId="4" fontId="13" fillId="0" borderId="2" xfId="0" applyNumberFormat="1" applyFont="1" applyBorder="1" applyAlignment="1" applyProtection="1">
      <alignment horizontal="center" vertical="center"/>
      <protection locked="0"/>
    </xf>
    <xf numFmtId="4" fontId="13" fillId="0" borderId="2" xfId="0" applyNumberFormat="1" applyFont="1" applyBorder="1" applyAlignment="1" applyProtection="1">
      <alignment horizontal="center" vertical="center"/>
    </xf>
    <xf numFmtId="4" fontId="13" fillId="0" borderId="3" xfId="0" applyNumberFormat="1" applyFont="1" applyBorder="1" applyAlignment="1" applyProtection="1">
      <alignment horizontal="center" vertical="center"/>
    </xf>
    <xf numFmtId="4" fontId="14" fillId="0" borderId="2" xfId="0" applyNumberFormat="1" applyFont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vertical="center"/>
    </xf>
    <xf numFmtId="4" fontId="14" fillId="0" borderId="2" xfId="0" applyNumberFormat="1" applyFont="1" applyBorder="1" applyAlignment="1" applyProtection="1">
      <alignment vertical="center"/>
    </xf>
    <xf numFmtId="4" fontId="15" fillId="0" borderId="2" xfId="0" applyNumberFormat="1" applyFont="1" applyBorder="1" applyAlignment="1" applyProtection="1">
      <alignment horizontal="center" vertical="center"/>
    </xf>
    <xf numFmtId="4" fontId="14" fillId="0" borderId="3" xfId="0" applyNumberFormat="1" applyFont="1" applyBorder="1" applyAlignment="1" applyProtection="1">
      <alignment horizontal="center" vertical="center"/>
    </xf>
    <xf numFmtId="0" fontId="14" fillId="0" borderId="2" xfId="0" applyNumberFormat="1" applyFont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vertical="center"/>
    </xf>
    <xf numFmtId="4" fontId="14" fillId="3" borderId="2" xfId="0" applyNumberFormat="1" applyFont="1" applyFill="1" applyBorder="1" applyAlignment="1" applyProtection="1">
      <alignment vertical="center"/>
    </xf>
    <xf numFmtId="4" fontId="14" fillId="3" borderId="2" xfId="0" applyNumberFormat="1" applyFont="1" applyFill="1" applyBorder="1" applyAlignment="1" applyProtection="1">
      <alignment horizontal="center" vertical="center"/>
    </xf>
    <xf numFmtId="4" fontId="15" fillId="3" borderId="2" xfId="0" applyNumberFormat="1" applyFont="1" applyFill="1" applyBorder="1" applyAlignment="1" applyProtection="1">
      <alignment horizontal="center" vertical="center"/>
    </xf>
    <xf numFmtId="4" fontId="14" fillId="3" borderId="3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vertical="center" wrapText="1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2" fontId="10" fillId="0" borderId="2" xfId="0" applyNumberFormat="1" applyFont="1" applyBorder="1" applyAlignment="1" applyProtection="1">
      <alignment horizontal="left" vertical="center" wrapText="1"/>
    </xf>
    <xf numFmtId="2" fontId="10" fillId="0" borderId="2" xfId="0" applyNumberFormat="1" applyFont="1" applyFill="1" applyBorder="1" applyAlignment="1" applyProtection="1">
      <alignment horizontal="left" vertical="center" wrapText="1"/>
    </xf>
    <xf numFmtId="2" fontId="4" fillId="3" borderId="2" xfId="0" applyNumberFormat="1" applyFont="1" applyFill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wrapText="1"/>
    </xf>
    <xf numFmtId="2" fontId="4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5" fillId="0" borderId="0" xfId="0" applyFont="1" applyAlignment="1"/>
    <xf numFmtId="0" fontId="3" fillId="3" borderId="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1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2" fontId="13" fillId="2" borderId="2" xfId="0" applyNumberFormat="1" applyFont="1" applyFill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horizontal="center" vertical="center"/>
    </xf>
    <xf numFmtId="2" fontId="13" fillId="2" borderId="2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/>
    </xf>
    <xf numFmtId="1" fontId="3" fillId="0" borderId="0" xfId="0" applyNumberFormat="1" applyFont="1" applyAlignment="1" applyProtection="1">
      <alignment vertical="center"/>
    </xf>
    <xf numFmtId="1" fontId="21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/>
    <xf numFmtId="49" fontId="3" fillId="0" borderId="0" xfId="0" applyNumberFormat="1" applyFont="1" applyAlignment="1" applyProtection="1">
      <alignment vertical="center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3" borderId="2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/>
    <xf numFmtId="0" fontId="15" fillId="4" borderId="2" xfId="0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/>
    </xf>
    <xf numFmtId="2" fontId="13" fillId="2" borderId="2" xfId="0" applyNumberFormat="1" applyFont="1" applyFill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center" vertical="center"/>
      <protection locked="0"/>
    </xf>
    <xf numFmtId="4" fontId="13" fillId="0" borderId="2" xfId="0" applyNumberFormat="1" applyFont="1" applyBorder="1" applyAlignment="1" applyProtection="1">
      <alignment horizontal="center" vertical="center"/>
    </xf>
    <xf numFmtId="4" fontId="13" fillId="0" borderId="3" xfId="0" applyNumberFormat="1" applyFont="1" applyBorder="1" applyAlignment="1" applyProtection="1">
      <alignment horizontal="center" vertical="center"/>
    </xf>
    <xf numFmtId="4" fontId="14" fillId="0" borderId="2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13" fillId="0" borderId="2" xfId="0" applyFont="1" applyBorder="1" applyAlignment="1" applyProtection="1">
      <alignment horizontal="center" vertical="center"/>
    </xf>
    <xf numFmtId="2" fontId="19" fillId="2" borderId="2" xfId="0" applyNumberFormat="1" applyFont="1" applyFill="1" applyBorder="1" applyAlignment="1">
      <alignment wrapText="1"/>
    </xf>
    <xf numFmtId="0" fontId="13" fillId="0" borderId="2" xfId="0" applyFont="1" applyBorder="1" applyAlignment="1" applyProtection="1">
      <alignment vertical="center" wrapText="1"/>
    </xf>
    <xf numFmtId="4" fontId="26" fillId="0" borderId="2" xfId="0" applyNumberFormat="1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vertical="center" wrapText="1"/>
    </xf>
    <xf numFmtId="0" fontId="27" fillId="0" borderId="2" xfId="0" applyFont="1" applyBorder="1" applyAlignment="1" applyProtection="1">
      <alignment horizontal="left" vertical="top"/>
    </xf>
    <xf numFmtId="0" fontId="13" fillId="0" borderId="2" xfId="0" applyFont="1" applyBorder="1" applyAlignment="1" applyProtection="1">
      <alignment horizontal="center" vertical="justify"/>
    </xf>
    <xf numFmtId="4" fontId="3" fillId="0" borderId="2" xfId="0" applyNumberFormat="1" applyFont="1" applyFill="1" applyBorder="1" applyAlignment="1" applyProtection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/>
    <xf numFmtId="0" fontId="14" fillId="0" borderId="2" xfId="0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vertical="center"/>
    </xf>
    <xf numFmtId="0" fontId="13" fillId="0" borderId="2" xfId="8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 applyProtection="1">
      <alignment horizontal="center" vertical="center"/>
      <protection locked="0"/>
    </xf>
    <xf numFmtId="4" fontId="13" fillId="0" borderId="2" xfId="0" applyNumberFormat="1" applyFont="1" applyFill="1" applyBorder="1" applyAlignment="1" applyProtection="1">
      <alignment horizontal="center" vertical="center"/>
    </xf>
    <xf numFmtId="4" fontId="13" fillId="0" borderId="3" xfId="0" applyNumberFormat="1" applyFont="1" applyFill="1" applyBorder="1" applyAlignment="1" applyProtection="1">
      <alignment horizontal="center" vertical="center"/>
    </xf>
    <xf numFmtId="4" fontId="14" fillId="0" borderId="2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/>
    <xf numFmtId="0" fontId="13" fillId="0" borderId="2" xfId="7" applyFont="1" applyFill="1" applyBorder="1" applyAlignment="1">
      <alignment horizontal="left" vertical="center"/>
    </xf>
    <xf numFmtId="0" fontId="13" fillId="0" borderId="2" xfId="7" applyFont="1" applyFill="1" applyBorder="1" applyAlignment="1">
      <alignment horizontal="center" vertical="center"/>
    </xf>
    <xf numFmtId="0" fontId="14" fillId="0" borderId="2" xfId="7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7" fillId="0" borderId="0" xfId="0" applyFont="1" applyAlignment="1"/>
    <xf numFmtId="4" fontId="26" fillId="0" borderId="2" xfId="0" applyNumberFormat="1" applyFont="1" applyFill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horizontal="left" vertical="center"/>
    </xf>
    <xf numFmtId="0" fontId="27" fillId="3" borderId="2" xfId="0" applyFont="1" applyFill="1" applyBorder="1" applyAlignment="1" applyProtection="1">
      <alignment horizontal="left" vertical="center"/>
    </xf>
    <xf numFmtId="0" fontId="26" fillId="0" borderId="2" xfId="0" applyFont="1" applyBorder="1" applyAlignment="1" applyProtection="1">
      <alignment horizontal="center" vertical="center"/>
    </xf>
    <xf numFmtId="4" fontId="27" fillId="0" borderId="2" xfId="0" applyNumberFormat="1" applyFont="1" applyBorder="1" applyAlignment="1" applyProtection="1">
      <alignment horizontal="center" vertical="center"/>
    </xf>
    <xf numFmtId="9" fontId="26" fillId="0" borderId="2" xfId="0" applyNumberFormat="1" applyFont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4" fontId="26" fillId="3" borderId="2" xfId="0" applyNumberFormat="1" applyFont="1" applyFill="1" applyBorder="1" applyAlignment="1" applyProtection="1">
      <alignment horizontal="center" vertical="center"/>
    </xf>
    <xf numFmtId="4" fontId="27" fillId="3" borderId="2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/>
    <xf numFmtId="0" fontId="13" fillId="0" borderId="2" xfId="0" applyNumberFormat="1" applyFont="1" applyFill="1" applyBorder="1" applyAlignment="1" applyProtection="1">
      <alignment horizontal="center" vertical="center"/>
    </xf>
    <xf numFmtId="0" fontId="3" fillId="0" borderId="2" xfId="5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center" vertical="center"/>
    </xf>
    <xf numFmtId="9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14" fillId="0" borderId="0" xfId="0" applyFont="1" applyProtection="1"/>
    <xf numFmtId="0" fontId="15" fillId="0" borderId="0" xfId="0" applyFont="1" applyBorder="1" applyAlignment="1" applyProtection="1">
      <alignment horizontal="left" vertical="center"/>
    </xf>
    <xf numFmtId="49" fontId="13" fillId="0" borderId="0" xfId="0" applyNumberFormat="1" applyFont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2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0" fontId="13" fillId="3" borderId="2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wrapText="1"/>
    </xf>
    <xf numFmtId="0" fontId="13" fillId="3" borderId="5" xfId="0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center" vertical="top" wrapText="1"/>
    </xf>
    <xf numFmtId="0" fontId="13" fillId="3" borderId="2" xfId="0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2" fontId="13" fillId="0" borderId="0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</xf>
    <xf numFmtId="9" fontId="13" fillId="0" borderId="2" xfId="0" applyNumberFormat="1" applyFont="1" applyBorder="1" applyAlignment="1" applyProtection="1">
      <alignment horizontal="center" vertical="center"/>
    </xf>
    <xf numFmtId="49" fontId="13" fillId="3" borderId="2" xfId="0" applyNumberFormat="1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left" vertical="center" wrapText="1"/>
    </xf>
    <xf numFmtId="4" fontId="13" fillId="3" borderId="2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/>
    </xf>
    <xf numFmtId="0" fontId="34" fillId="3" borderId="4" xfId="0" applyFont="1" applyFill="1" applyBorder="1" applyAlignment="1" applyProtection="1">
      <alignment horizontal="center" vertical="center"/>
    </xf>
    <xf numFmtId="0" fontId="34" fillId="3" borderId="4" xfId="0" applyFont="1" applyFill="1" applyBorder="1" applyAlignment="1" applyProtection="1">
      <alignment horizontal="center" vertical="center" wrapText="1"/>
    </xf>
    <xf numFmtId="0" fontId="34" fillId="3" borderId="5" xfId="0" applyFont="1" applyFill="1" applyBorder="1" applyAlignment="1" applyProtection="1">
      <alignment vertical="center"/>
    </xf>
    <xf numFmtId="0" fontId="34" fillId="3" borderId="5" xfId="0" applyFont="1" applyFill="1" applyBorder="1" applyAlignment="1" applyProtection="1">
      <alignment horizontal="center" vertical="top" wrapText="1"/>
    </xf>
    <xf numFmtId="0" fontId="34" fillId="3" borderId="2" xfId="0" applyFont="1" applyFill="1" applyBorder="1" applyAlignment="1" applyProtection="1">
      <alignment horizontal="center" vertical="center"/>
    </xf>
    <xf numFmtId="0" fontId="34" fillId="3" borderId="2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5" borderId="2" xfId="0" applyNumberFormat="1" applyFont="1" applyFill="1" applyBorder="1" applyAlignment="1">
      <alignment horizontal="left" vertical="top" wrapText="1"/>
    </xf>
    <xf numFmtId="0" fontId="14" fillId="5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2" fontId="15" fillId="4" borderId="2" xfId="0" applyNumberFormat="1" applyFont="1" applyFill="1" applyBorder="1" applyAlignment="1" applyProtection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2" fontId="13" fillId="0" borderId="2" xfId="0" applyNumberFormat="1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8" fillId="0" borderId="0" xfId="0" applyFont="1" applyProtection="1"/>
    <xf numFmtId="0" fontId="13" fillId="0" borderId="0" xfId="0" applyFont="1" applyAlignment="1" applyProtection="1">
      <alignment wrapText="1"/>
    </xf>
    <xf numFmtId="0" fontId="18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27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27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49" fontId="4" fillId="0" borderId="0" xfId="0" applyNumberFormat="1" applyFont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2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3" xfId="7" applyFont="1" applyFill="1" applyBorder="1" applyAlignment="1">
      <alignment horizontal="center" vertical="center"/>
    </xf>
    <xf numFmtId="0" fontId="11" fillId="0" borderId="7" xfId="7" applyFont="1" applyFill="1" applyBorder="1" applyAlignment="1">
      <alignment horizontal="center" vertical="center"/>
    </xf>
    <xf numFmtId="0" fontId="11" fillId="0" borderId="6" xfId="7" applyFont="1" applyFill="1" applyBorder="1" applyAlignment="1">
      <alignment horizontal="center" vertical="center"/>
    </xf>
    <xf numFmtId="0" fontId="11" fillId="2" borderId="2" xfId="7" applyFont="1" applyFill="1" applyBorder="1" applyAlignment="1">
      <alignment horizontal="center" vertical="center"/>
    </xf>
    <xf numFmtId="0" fontId="24" fillId="2" borderId="2" xfId="7" applyFont="1" applyFill="1" applyBorder="1" applyAlignment="1">
      <alignment horizontal="center" vertical="center"/>
    </xf>
    <xf numFmtId="0" fontId="28" fillId="0" borderId="2" xfId="7" applyFont="1" applyFill="1" applyBorder="1" applyAlignment="1">
      <alignment horizontal="center" vertical="center"/>
    </xf>
    <xf numFmtId="0" fontId="11" fillId="0" borderId="2" xfId="7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44" fontId="4" fillId="0" borderId="0" xfId="6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34" fillId="3" borderId="4" xfId="0" applyFont="1" applyFill="1" applyBorder="1" applyAlignment="1" applyProtection="1">
      <alignment horizontal="center" vertical="center" wrapText="1"/>
    </xf>
    <xf numFmtId="0" fontId="34" fillId="3" borderId="5" xfId="0" applyFont="1" applyFill="1" applyBorder="1" applyAlignment="1" applyProtection="1">
      <alignment horizontal="center" vertical="center" wrapText="1"/>
    </xf>
  </cellXfs>
  <cellStyles count="15">
    <cellStyle name="Comma" xfId="5" builtinId="3"/>
    <cellStyle name="Comma 2" xfId="2"/>
    <cellStyle name="Comma 2 2" xfId="10"/>
    <cellStyle name="Comma 2 3" xfId="12"/>
    <cellStyle name="Comma 2 4" xfId="9"/>
    <cellStyle name="Comma 2 5" xfId="14"/>
    <cellStyle name="Comma 3" xfId="4"/>
    <cellStyle name="Comma 4" xfId="11"/>
    <cellStyle name="Currency" xfId="6" builtinId="4"/>
    <cellStyle name="Normal" xfId="0" builtinId="0"/>
    <cellStyle name="Normal 2" xfId="1"/>
    <cellStyle name="Normal 3" xfId="3"/>
    <cellStyle name="Normal 4" xfId="13"/>
    <cellStyle name="Normal_1 axali Fasebi" xfId="7"/>
    <cellStyle name="Normal_Shee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0</xdr:rowOff>
    </xdr:from>
    <xdr:to>
      <xdr:col>2</xdr:col>
      <xdr:colOff>451486</xdr:colOff>
      <xdr:row>0</xdr:row>
      <xdr:rowOff>2667</xdr:rowOff>
    </xdr:to>
    <xdr:pic>
      <xdr:nvPicPr>
        <xdr:cNvPr id="2" name="Рисунок 1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5525" y="0"/>
          <a:ext cx="15278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8" sqref="C18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28" style="1" customWidth="1"/>
    <col min="4" max="4" width="41.140625" style="1" bestFit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7" x14ac:dyDescent="0.25">
      <c r="B1" s="205" t="s">
        <v>98</v>
      </c>
      <c r="C1" s="206"/>
      <c r="D1" s="206"/>
    </row>
    <row r="2" spans="1:7" x14ac:dyDescent="0.25">
      <c r="C2" s="2"/>
    </row>
    <row r="3" spans="1:7" s="4" customFormat="1" ht="37.5" customHeight="1" x14ac:dyDescent="0.25">
      <c r="A3" s="3"/>
      <c r="B3" s="209" t="s">
        <v>189</v>
      </c>
      <c r="C3" s="210"/>
      <c r="D3" s="210"/>
    </row>
    <row r="4" spans="1:7" x14ac:dyDescent="0.25">
      <c r="B4" s="211"/>
      <c r="C4" s="211"/>
      <c r="D4" s="211"/>
    </row>
    <row r="5" spans="1:7" x14ac:dyDescent="0.25">
      <c r="C5" s="207" t="s">
        <v>97</v>
      </c>
      <c r="D5" s="208"/>
    </row>
    <row r="6" spans="1:7" x14ac:dyDescent="0.25">
      <c r="C6" s="212"/>
      <c r="D6" s="212"/>
    </row>
    <row r="7" spans="1:7" x14ac:dyDescent="0.25">
      <c r="B7" s="201" t="s">
        <v>19</v>
      </c>
      <c r="C7" s="203" t="s">
        <v>3</v>
      </c>
      <c r="D7" s="5" t="s">
        <v>22</v>
      </c>
    </row>
    <row r="8" spans="1:7" x14ac:dyDescent="0.25">
      <c r="B8" s="202"/>
      <c r="C8" s="204"/>
      <c r="D8" s="6" t="s">
        <v>20</v>
      </c>
    </row>
    <row r="9" spans="1:7" x14ac:dyDescent="0.25">
      <c r="B9" s="99">
        <v>1</v>
      </c>
      <c r="C9" s="95" t="s">
        <v>95</v>
      </c>
      <c r="D9" s="96">
        <f>სამშენებლო!K64</f>
        <v>0</v>
      </c>
    </row>
    <row r="10" spans="1:7" x14ac:dyDescent="0.25">
      <c r="B10" s="99">
        <v>2</v>
      </c>
      <c r="C10" s="97" t="s">
        <v>94</v>
      </c>
      <c r="D10" s="88">
        <f>'ელ. სამუშაოები სუსტი დენები '!K73</f>
        <v>0</v>
      </c>
    </row>
    <row r="11" spans="1:7" x14ac:dyDescent="0.25">
      <c r="B11" s="99">
        <v>3</v>
      </c>
      <c r="C11" s="97" t="s">
        <v>170</v>
      </c>
      <c r="D11" s="88">
        <f>სანტექნიკა!K40</f>
        <v>0</v>
      </c>
    </row>
    <row r="12" spans="1:7" x14ac:dyDescent="0.25">
      <c r="B12" s="99">
        <v>4</v>
      </c>
      <c r="C12" s="97" t="s">
        <v>171</v>
      </c>
      <c r="D12" s="88">
        <f>'ცივი ცხელი წყალი'!K42</f>
        <v>0</v>
      </c>
    </row>
    <row r="13" spans="1:7" x14ac:dyDescent="0.25">
      <c r="B13" s="99">
        <v>5</v>
      </c>
      <c r="C13" s="98" t="s">
        <v>96</v>
      </c>
      <c r="D13" s="7">
        <f>SUM(D9:D12)</f>
        <v>0</v>
      </c>
    </row>
    <row r="14" spans="1:7" x14ac:dyDescent="0.25">
      <c r="B14" s="8"/>
      <c r="C14" s="8"/>
      <c r="E14" s="8"/>
    </row>
    <row r="15" spans="1:7" x14ac:dyDescent="0.25">
      <c r="C15" s="8"/>
      <c r="D15" s="8"/>
    </row>
    <row r="16" spans="1:7" x14ac:dyDescent="0.25">
      <c r="C16" s="8"/>
      <c r="D16" s="8"/>
      <c r="E16" s="8"/>
      <c r="F16" s="8"/>
      <c r="G16" s="8"/>
    </row>
    <row r="17" spans="3:7" s="10" customFormat="1" x14ac:dyDescent="0.25">
      <c r="C17" s="9"/>
      <c r="D17" s="9"/>
      <c r="E17" s="9"/>
      <c r="F17" s="9"/>
      <c r="G17" s="9"/>
    </row>
    <row r="18" spans="3:7" x14ac:dyDescent="0.25">
      <c r="C18" s="8"/>
      <c r="D18" s="8"/>
      <c r="E18" s="8"/>
      <c r="F18" s="8"/>
      <c r="G18" s="8"/>
    </row>
    <row r="19" spans="3:7" x14ac:dyDescent="0.25">
      <c r="C19" s="8"/>
      <c r="D19" s="8"/>
      <c r="E19" s="8"/>
    </row>
  </sheetData>
  <mergeCells count="7">
    <mergeCell ref="B7:B8"/>
    <mergeCell ref="C7:C8"/>
    <mergeCell ref="B1:D1"/>
    <mergeCell ref="C5:D5"/>
    <mergeCell ref="B3:D3"/>
    <mergeCell ref="B4:D4"/>
    <mergeCell ref="C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55" zoomScaleNormal="100" workbookViewId="0">
      <selection activeCell="B70" sqref="B70"/>
    </sheetView>
  </sheetViews>
  <sheetFormatPr defaultRowHeight="12" x14ac:dyDescent="0.2"/>
  <cols>
    <col min="1" max="1" width="2.7109375" style="3" bestFit="1" customWidth="1"/>
    <col min="2" max="2" width="60.140625" style="55" bestFit="1" customWidth="1"/>
    <col min="3" max="3" width="14.28515625" style="3" bestFit="1" customWidth="1"/>
    <col min="4" max="4" width="10.42578125" style="33" bestFit="1" customWidth="1"/>
    <col min="5" max="5" width="8.7109375" style="3" bestFit="1" customWidth="1"/>
    <col min="6" max="6" width="5.28515625" style="3" bestFit="1" customWidth="1"/>
    <col min="7" max="7" width="8.7109375" style="3" bestFit="1" customWidth="1"/>
    <col min="8" max="8" width="5.28515625" style="3" bestFit="1" customWidth="1"/>
    <col min="9" max="9" width="8.7109375" style="3" bestFit="1" customWidth="1"/>
    <col min="10" max="10" width="6" style="3" bestFit="1" customWidth="1"/>
    <col min="11" max="11" width="8.7109375" style="3" bestFit="1" customWidth="1"/>
    <col min="12" max="12" width="31.140625" style="58" customWidth="1"/>
    <col min="13" max="13" width="16" style="3" bestFit="1" customWidth="1"/>
    <col min="14" max="254" width="9.140625" style="3"/>
    <col min="255" max="255" width="5.5703125" style="3" customWidth="1"/>
    <col min="256" max="256" width="32.140625" style="3" customWidth="1"/>
    <col min="257" max="257" width="14.140625" style="3" customWidth="1"/>
    <col min="258" max="258" width="11.140625" style="3" customWidth="1"/>
    <col min="259" max="259" width="11.85546875" style="3" customWidth="1"/>
    <col min="260" max="260" width="10.28515625" style="3" bestFit="1" customWidth="1"/>
    <col min="261" max="261" width="11.5703125" style="3" customWidth="1"/>
    <col min="262" max="262" width="9.140625" style="3"/>
    <col min="263" max="263" width="10.85546875" style="3" customWidth="1"/>
    <col min="264" max="264" width="9.140625" style="3"/>
    <col min="265" max="265" width="10.7109375" style="3" bestFit="1" customWidth="1"/>
    <col min="266" max="510" width="9.140625" style="3"/>
    <col min="511" max="511" width="5.5703125" style="3" customWidth="1"/>
    <col min="512" max="512" width="32.140625" style="3" customWidth="1"/>
    <col min="513" max="513" width="14.140625" style="3" customWidth="1"/>
    <col min="514" max="514" width="11.140625" style="3" customWidth="1"/>
    <col min="515" max="515" width="11.85546875" style="3" customWidth="1"/>
    <col min="516" max="516" width="10.28515625" style="3" bestFit="1" customWidth="1"/>
    <col min="517" max="517" width="11.5703125" style="3" customWidth="1"/>
    <col min="518" max="518" width="9.140625" style="3"/>
    <col min="519" max="519" width="10.85546875" style="3" customWidth="1"/>
    <col min="520" max="520" width="9.140625" style="3"/>
    <col min="521" max="521" width="10.7109375" style="3" bestFit="1" customWidth="1"/>
    <col min="522" max="766" width="9.140625" style="3"/>
    <col min="767" max="767" width="5.5703125" style="3" customWidth="1"/>
    <col min="768" max="768" width="32.140625" style="3" customWidth="1"/>
    <col min="769" max="769" width="14.140625" style="3" customWidth="1"/>
    <col min="770" max="770" width="11.140625" style="3" customWidth="1"/>
    <col min="771" max="771" width="11.85546875" style="3" customWidth="1"/>
    <col min="772" max="772" width="10.28515625" style="3" bestFit="1" customWidth="1"/>
    <col min="773" max="773" width="11.5703125" style="3" customWidth="1"/>
    <col min="774" max="774" width="9.140625" style="3"/>
    <col min="775" max="775" width="10.85546875" style="3" customWidth="1"/>
    <col min="776" max="776" width="9.140625" style="3"/>
    <col min="777" max="777" width="10.7109375" style="3" bestFit="1" customWidth="1"/>
    <col min="778" max="1022" width="9.140625" style="3"/>
    <col min="1023" max="1023" width="5.5703125" style="3" customWidth="1"/>
    <col min="1024" max="1024" width="32.140625" style="3" customWidth="1"/>
    <col min="1025" max="1025" width="14.140625" style="3" customWidth="1"/>
    <col min="1026" max="1026" width="11.140625" style="3" customWidth="1"/>
    <col min="1027" max="1027" width="11.85546875" style="3" customWidth="1"/>
    <col min="1028" max="1028" width="10.28515625" style="3" bestFit="1" customWidth="1"/>
    <col min="1029" max="1029" width="11.5703125" style="3" customWidth="1"/>
    <col min="1030" max="1030" width="9.140625" style="3"/>
    <col min="1031" max="1031" width="10.85546875" style="3" customWidth="1"/>
    <col min="1032" max="1032" width="9.140625" style="3"/>
    <col min="1033" max="1033" width="10.7109375" style="3" bestFit="1" customWidth="1"/>
    <col min="1034" max="1278" width="9.140625" style="3"/>
    <col min="1279" max="1279" width="5.5703125" style="3" customWidth="1"/>
    <col min="1280" max="1280" width="32.140625" style="3" customWidth="1"/>
    <col min="1281" max="1281" width="14.140625" style="3" customWidth="1"/>
    <col min="1282" max="1282" width="11.140625" style="3" customWidth="1"/>
    <col min="1283" max="1283" width="11.85546875" style="3" customWidth="1"/>
    <col min="1284" max="1284" width="10.28515625" style="3" bestFit="1" customWidth="1"/>
    <col min="1285" max="1285" width="11.5703125" style="3" customWidth="1"/>
    <col min="1286" max="1286" width="9.140625" style="3"/>
    <col min="1287" max="1287" width="10.85546875" style="3" customWidth="1"/>
    <col min="1288" max="1288" width="9.140625" style="3"/>
    <col min="1289" max="1289" width="10.7109375" style="3" bestFit="1" customWidth="1"/>
    <col min="1290" max="1534" width="9.140625" style="3"/>
    <col min="1535" max="1535" width="5.5703125" style="3" customWidth="1"/>
    <col min="1536" max="1536" width="32.140625" style="3" customWidth="1"/>
    <col min="1537" max="1537" width="14.140625" style="3" customWidth="1"/>
    <col min="1538" max="1538" width="11.140625" style="3" customWidth="1"/>
    <col min="1539" max="1539" width="11.85546875" style="3" customWidth="1"/>
    <col min="1540" max="1540" width="10.28515625" style="3" bestFit="1" customWidth="1"/>
    <col min="1541" max="1541" width="11.5703125" style="3" customWidth="1"/>
    <col min="1542" max="1542" width="9.140625" style="3"/>
    <col min="1543" max="1543" width="10.85546875" style="3" customWidth="1"/>
    <col min="1544" max="1544" width="9.140625" style="3"/>
    <col min="1545" max="1545" width="10.7109375" style="3" bestFit="1" customWidth="1"/>
    <col min="1546" max="1790" width="9.140625" style="3"/>
    <col min="1791" max="1791" width="5.5703125" style="3" customWidth="1"/>
    <col min="1792" max="1792" width="32.140625" style="3" customWidth="1"/>
    <col min="1793" max="1793" width="14.140625" style="3" customWidth="1"/>
    <col min="1794" max="1794" width="11.140625" style="3" customWidth="1"/>
    <col min="1795" max="1795" width="11.85546875" style="3" customWidth="1"/>
    <col min="1796" max="1796" width="10.28515625" style="3" bestFit="1" customWidth="1"/>
    <col min="1797" max="1797" width="11.5703125" style="3" customWidth="1"/>
    <col min="1798" max="1798" width="9.140625" style="3"/>
    <col min="1799" max="1799" width="10.85546875" style="3" customWidth="1"/>
    <col min="1800" max="1800" width="9.140625" style="3"/>
    <col min="1801" max="1801" width="10.7109375" style="3" bestFit="1" customWidth="1"/>
    <col min="1802" max="2046" width="9.140625" style="3"/>
    <col min="2047" max="2047" width="5.5703125" style="3" customWidth="1"/>
    <col min="2048" max="2048" width="32.140625" style="3" customWidth="1"/>
    <col min="2049" max="2049" width="14.140625" style="3" customWidth="1"/>
    <col min="2050" max="2050" width="11.140625" style="3" customWidth="1"/>
    <col min="2051" max="2051" width="11.85546875" style="3" customWidth="1"/>
    <col min="2052" max="2052" width="10.28515625" style="3" bestFit="1" customWidth="1"/>
    <col min="2053" max="2053" width="11.5703125" style="3" customWidth="1"/>
    <col min="2054" max="2054" width="9.140625" style="3"/>
    <col min="2055" max="2055" width="10.85546875" style="3" customWidth="1"/>
    <col min="2056" max="2056" width="9.140625" style="3"/>
    <col min="2057" max="2057" width="10.7109375" style="3" bestFit="1" customWidth="1"/>
    <col min="2058" max="2302" width="9.140625" style="3"/>
    <col min="2303" max="2303" width="5.5703125" style="3" customWidth="1"/>
    <col min="2304" max="2304" width="32.140625" style="3" customWidth="1"/>
    <col min="2305" max="2305" width="14.140625" style="3" customWidth="1"/>
    <col min="2306" max="2306" width="11.140625" style="3" customWidth="1"/>
    <col min="2307" max="2307" width="11.85546875" style="3" customWidth="1"/>
    <col min="2308" max="2308" width="10.28515625" style="3" bestFit="1" customWidth="1"/>
    <col min="2309" max="2309" width="11.5703125" style="3" customWidth="1"/>
    <col min="2310" max="2310" width="9.140625" style="3"/>
    <col min="2311" max="2311" width="10.85546875" style="3" customWidth="1"/>
    <col min="2312" max="2312" width="9.140625" style="3"/>
    <col min="2313" max="2313" width="10.7109375" style="3" bestFit="1" customWidth="1"/>
    <col min="2314" max="2558" width="9.140625" style="3"/>
    <col min="2559" max="2559" width="5.5703125" style="3" customWidth="1"/>
    <col min="2560" max="2560" width="32.140625" style="3" customWidth="1"/>
    <col min="2561" max="2561" width="14.140625" style="3" customWidth="1"/>
    <col min="2562" max="2562" width="11.140625" style="3" customWidth="1"/>
    <col min="2563" max="2563" width="11.85546875" style="3" customWidth="1"/>
    <col min="2564" max="2564" width="10.28515625" style="3" bestFit="1" customWidth="1"/>
    <col min="2565" max="2565" width="11.5703125" style="3" customWidth="1"/>
    <col min="2566" max="2566" width="9.140625" style="3"/>
    <col min="2567" max="2567" width="10.85546875" style="3" customWidth="1"/>
    <col min="2568" max="2568" width="9.140625" style="3"/>
    <col min="2569" max="2569" width="10.7109375" style="3" bestFit="1" customWidth="1"/>
    <col min="2570" max="2814" width="9.140625" style="3"/>
    <col min="2815" max="2815" width="5.5703125" style="3" customWidth="1"/>
    <col min="2816" max="2816" width="32.140625" style="3" customWidth="1"/>
    <col min="2817" max="2817" width="14.140625" style="3" customWidth="1"/>
    <col min="2818" max="2818" width="11.140625" style="3" customWidth="1"/>
    <col min="2819" max="2819" width="11.85546875" style="3" customWidth="1"/>
    <col min="2820" max="2820" width="10.28515625" style="3" bestFit="1" customWidth="1"/>
    <col min="2821" max="2821" width="11.5703125" style="3" customWidth="1"/>
    <col min="2822" max="2822" width="9.140625" style="3"/>
    <col min="2823" max="2823" width="10.85546875" style="3" customWidth="1"/>
    <col min="2824" max="2824" width="9.140625" style="3"/>
    <col min="2825" max="2825" width="10.7109375" style="3" bestFit="1" customWidth="1"/>
    <col min="2826" max="3070" width="9.140625" style="3"/>
    <col min="3071" max="3071" width="5.5703125" style="3" customWidth="1"/>
    <col min="3072" max="3072" width="32.140625" style="3" customWidth="1"/>
    <col min="3073" max="3073" width="14.140625" style="3" customWidth="1"/>
    <col min="3074" max="3074" width="11.140625" style="3" customWidth="1"/>
    <col min="3075" max="3075" width="11.85546875" style="3" customWidth="1"/>
    <col min="3076" max="3076" width="10.28515625" style="3" bestFit="1" customWidth="1"/>
    <col min="3077" max="3077" width="11.5703125" style="3" customWidth="1"/>
    <col min="3078" max="3078" width="9.140625" style="3"/>
    <col min="3079" max="3079" width="10.85546875" style="3" customWidth="1"/>
    <col min="3080" max="3080" width="9.140625" style="3"/>
    <col min="3081" max="3081" width="10.7109375" style="3" bestFit="1" customWidth="1"/>
    <col min="3082" max="3326" width="9.140625" style="3"/>
    <col min="3327" max="3327" width="5.5703125" style="3" customWidth="1"/>
    <col min="3328" max="3328" width="32.140625" style="3" customWidth="1"/>
    <col min="3329" max="3329" width="14.140625" style="3" customWidth="1"/>
    <col min="3330" max="3330" width="11.140625" style="3" customWidth="1"/>
    <col min="3331" max="3331" width="11.85546875" style="3" customWidth="1"/>
    <col min="3332" max="3332" width="10.28515625" style="3" bestFit="1" customWidth="1"/>
    <col min="3333" max="3333" width="11.5703125" style="3" customWidth="1"/>
    <col min="3334" max="3334" width="9.140625" style="3"/>
    <col min="3335" max="3335" width="10.85546875" style="3" customWidth="1"/>
    <col min="3336" max="3336" width="9.140625" style="3"/>
    <col min="3337" max="3337" width="10.7109375" style="3" bestFit="1" customWidth="1"/>
    <col min="3338" max="3582" width="9.140625" style="3"/>
    <col min="3583" max="3583" width="5.5703125" style="3" customWidth="1"/>
    <col min="3584" max="3584" width="32.140625" style="3" customWidth="1"/>
    <col min="3585" max="3585" width="14.140625" style="3" customWidth="1"/>
    <col min="3586" max="3586" width="11.140625" style="3" customWidth="1"/>
    <col min="3587" max="3587" width="11.85546875" style="3" customWidth="1"/>
    <col min="3588" max="3588" width="10.28515625" style="3" bestFit="1" customWidth="1"/>
    <col min="3589" max="3589" width="11.5703125" style="3" customWidth="1"/>
    <col min="3590" max="3590" width="9.140625" style="3"/>
    <col min="3591" max="3591" width="10.85546875" style="3" customWidth="1"/>
    <col min="3592" max="3592" width="9.140625" style="3"/>
    <col min="3593" max="3593" width="10.7109375" style="3" bestFit="1" customWidth="1"/>
    <col min="3594" max="3838" width="9.140625" style="3"/>
    <col min="3839" max="3839" width="5.5703125" style="3" customWidth="1"/>
    <col min="3840" max="3840" width="32.140625" style="3" customWidth="1"/>
    <col min="3841" max="3841" width="14.140625" style="3" customWidth="1"/>
    <col min="3842" max="3842" width="11.140625" style="3" customWidth="1"/>
    <col min="3843" max="3843" width="11.85546875" style="3" customWidth="1"/>
    <col min="3844" max="3844" width="10.28515625" style="3" bestFit="1" customWidth="1"/>
    <col min="3845" max="3845" width="11.5703125" style="3" customWidth="1"/>
    <col min="3846" max="3846" width="9.140625" style="3"/>
    <col min="3847" max="3847" width="10.85546875" style="3" customWidth="1"/>
    <col min="3848" max="3848" width="9.140625" style="3"/>
    <col min="3849" max="3849" width="10.7109375" style="3" bestFit="1" customWidth="1"/>
    <col min="3850" max="4094" width="9.140625" style="3"/>
    <col min="4095" max="4095" width="5.5703125" style="3" customWidth="1"/>
    <col min="4096" max="4096" width="32.140625" style="3" customWidth="1"/>
    <col min="4097" max="4097" width="14.140625" style="3" customWidth="1"/>
    <col min="4098" max="4098" width="11.140625" style="3" customWidth="1"/>
    <col min="4099" max="4099" width="11.85546875" style="3" customWidth="1"/>
    <col min="4100" max="4100" width="10.28515625" style="3" bestFit="1" customWidth="1"/>
    <col min="4101" max="4101" width="11.5703125" style="3" customWidth="1"/>
    <col min="4102" max="4102" width="9.140625" style="3"/>
    <col min="4103" max="4103" width="10.85546875" style="3" customWidth="1"/>
    <col min="4104" max="4104" width="9.140625" style="3"/>
    <col min="4105" max="4105" width="10.7109375" style="3" bestFit="1" customWidth="1"/>
    <col min="4106" max="4350" width="9.140625" style="3"/>
    <col min="4351" max="4351" width="5.5703125" style="3" customWidth="1"/>
    <col min="4352" max="4352" width="32.140625" style="3" customWidth="1"/>
    <col min="4353" max="4353" width="14.140625" style="3" customWidth="1"/>
    <col min="4354" max="4354" width="11.140625" style="3" customWidth="1"/>
    <col min="4355" max="4355" width="11.85546875" style="3" customWidth="1"/>
    <col min="4356" max="4356" width="10.28515625" style="3" bestFit="1" customWidth="1"/>
    <col min="4357" max="4357" width="11.5703125" style="3" customWidth="1"/>
    <col min="4358" max="4358" width="9.140625" style="3"/>
    <col min="4359" max="4359" width="10.85546875" style="3" customWidth="1"/>
    <col min="4360" max="4360" width="9.140625" style="3"/>
    <col min="4361" max="4361" width="10.7109375" style="3" bestFit="1" customWidth="1"/>
    <col min="4362" max="4606" width="9.140625" style="3"/>
    <col min="4607" max="4607" width="5.5703125" style="3" customWidth="1"/>
    <col min="4608" max="4608" width="32.140625" style="3" customWidth="1"/>
    <col min="4609" max="4609" width="14.140625" style="3" customWidth="1"/>
    <col min="4610" max="4610" width="11.140625" style="3" customWidth="1"/>
    <col min="4611" max="4611" width="11.85546875" style="3" customWidth="1"/>
    <col min="4612" max="4612" width="10.28515625" style="3" bestFit="1" customWidth="1"/>
    <col min="4613" max="4613" width="11.5703125" style="3" customWidth="1"/>
    <col min="4614" max="4614" width="9.140625" style="3"/>
    <col min="4615" max="4615" width="10.85546875" style="3" customWidth="1"/>
    <col min="4616" max="4616" width="9.140625" style="3"/>
    <col min="4617" max="4617" width="10.7109375" style="3" bestFit="1" customWidth="1"/>
    <col min="4618" max="4862" width="9.140625" style="3"/>
    <col min="4863" max="4863" width="5.5703125" style="3" customWidth="1"/>
    <col min="4864" max="4864" width="32.140625" style="3" customWidth="1"/>
    <col min="4865" max="4865" width="14.140625" style="3" customWidth="1"/>
    <col min="4866" max="4866" width="11.140625" style="3" customWidth="1"/>
    <col min="4867" max="4867" width="11.85546875" style="3" customWidth="1"/>
    <col min="4868" max="4868" width="10.28515625" style="3" bestFit="1" customWidth="1"/>
    <col min="4869" max="4869" width="11.5703125" style="3" customWidth="1"/>
    <col min="4870" max="4870" width="9.140625" style="3"/>
    <col min="4871" max="4871" width="10.85546875" style="3" customWidth="1"/>
    <col min="4872" max="4872" width="9.140625" style="3"/>
    <col min="4873" max="4873" width="10.7109375" style="3" bestFit="1" customWidth="1"/>
    <col min="4874" max="5118" width="9.140625" style="3"/>
    <col min="5119" max="5119" width="5.5703125" style="3" customWidth="1"/>
    <col min="5120" max="5120" width="32.140625" style="3" customWidth="1"/>
    <col min="5121" max="5121" width="14.140625" style="3" customWidth="1"/>
    <col min="5122" max="5122" width="11.140625" style="3" customWidth="1"/>
    <col min="5123" max="5123" width="11.85546875" style="3" customWidth="1"/>
    <col min="5124" max="5124" width="10.28515625" style="3" bestFit="1" customWidth="1"/>
    <col min="5125" max="5125" width="11.5703125" style="3" customWidth="1"/>
    <col min="5126" max="5126" width="9.140625" style="3"/>
    <col min="5127" max="5127" width="10.85546875" style="3" customWidth="1"/>
    <col min="5128" max="5128" width="9.140625" style="3"/>
    <col min="5129" max="5129" width="10.7109375" style="3" bestFit="1" customWidth="1"/>
    <col min="5130" max="5374" width="9.140625" style="3"/>
    <col min="5375" max="5375" width="5.5703125" style="3" customWidth="1"/>
    <col min="5376" max="5376" width="32.140625" style="3" customWidth="1"/>
    <col min="5377" max="5377" width="14.140625" style="3" customWidth="1"/>
    <col min="5378" max="5378" width="11.140625" style="3" customWidth="1"/>
    <col min="5379" max="5379" width="11.85546875" style="3" customWidth="1"/>
    <col min="5380" max="5380" width="10.28515625" style="3" bestFit="1" customWidth="1"/>
    <col min="5381" max="5381" width="11.5703125" style="3" customWidth="1"/>
    <col min="5382" max="5382" width="9.140625" style="3"/>
    <col min="5383" max="5383" width="10.85546875" style="3" customWidth="1"/>
    <col min="5384" max="5384" width="9.140625" style="3"/>
    <col min="5385" max="5385" width="10.7109375" style="3" bestFit="1" customWidth="1"/>
    <col min="5386" max="5630" width="9.140625" style="3"/>
    <col min="5631" max="5631" width="5.5703125" style="3" customWidth="1"/>
    <col min="5632" max="5632" width="32.140625" style="3" customWidth="1"/>
    <col min="5633" max="5633" width="14.140625" style="3" customWidth="1"/>
    <col min="5634" max="5634" width="11.140625" style="3" customWidth="1"/>
    <col min="5635" max="5635" width="11.85546875" style="3" customWidth="1"/>
    <col min="5636" max="5636" width="10.28515625" style="3" bestFit="1" customWidth="1"/>
    <col min="5637" max="5637" width="11.5703125" style="3" customWidth="1"/>
    <col min="5638" max="5638" width="9.140625" style="3"/>
    <col min="5639" max="5639" width="10.85546875" style="3" customWidth="1"/>
    <col min="5640" max="5640" width="9.140625" style="3"/>
    <col min="5641" max="5641" width="10.7109375" style="3" bestFit="1" customWidth="1"/>
    <col min="5642" max="5886" width="9.140625" style="3"/>
    <col min="5887" max="5887" width="5.5703125" style="3" customWidth="1"/>
    <col min="5888" max="5888" width="32.140625" style="3" customWidth="1"/>
    <col min="5889" max="5889" width="14.140625" style="3" customWidth="1"/>
    <col min="5890" max="5890" width="11.140625" style="3" customWidth="1"/>
    <col min="5891" max="5891" width="11.85546875" style="3" customWidth="1"/>
    <col min="5892" max="5892" width="10.28515625" style="3" bestFit="1" customWidth="1"/>
    <col min="5893" max="5893" width="11.5703125" style="3" customWidth="1"/>
    <col min="5894" max="5894" width="9.140625" style="3"/>
    <col min="5895" max="5895" width="10.85546875" style="3" customWidth="1"/>
    <col min="5896" max="5896" width="9.140625" style="3"/>
    <col min="5897" max="5897" width="10.7109375" style="3" bestFit="1" customWidth="1"/>
    <col min="5898" max="6142" width="9.140625" style="3"/>
    <col min="6143" max="6143" width="5.5703125" style="3" customWidth="1"/>
    <col min="6144" max="6144" width="32.140625" style="3" customWidth="1"/>
    <col min="6145" max="6145" width="14.140625" style="3" customWidth="1"/>
    <col min="6146" max="6146" width="11.140625" style="3" customWidth="1"/>
    <col min="6147" max="6147" width="11.85546875" style="3" customWidth="1"/>
    <col min="6148" max="6148" width="10.28515625" style="3" bestFit="1" customWidth="1"/>
    <col min="6149" max="6149" width="11.5703125" style="3" customWidth="1"/>
    <col min="6150" max="6150" width="9.140625" style="3"/>
    <col min="6151" max="6151" width="10.85546875" style="3" customWidth="1"/>
    <col min="6152" max="6152" width="9.140625" style="3"/>
    <col min="6153" max="6153" width="10.7109375" style="3" bestFit="1" customWidth="1"/>
    <col min="6154" max="6398" width="9.140625" style="3"/>
    <col min="6399" max="6399" width="5.5703125" style="3" customWidth="1"/>
    <col min="6400" max="6400" width="32.140625" style="3" customWidth="1"/>
    <col min="6401" max="6401" width="14.140625" style="3" customWidth="1"/>
    <col min="6402" max="6402" width="11.140625" style="3" customWidth="1"/>
    <col min="6403" max="6403" width="11.85546875" style="3" customWidth="1"/>
    <col min="6404" max="6404" width="10.28515625" style="3" bestFit="1" customWidth="1"/>
    <col min="6405" max="6405" width="11.5703125" style="3" customWidth="1"/>
    <col min="6406" max="6406" width="9.140625" style="3"/>
    <col min="6407" max="6407" width="10.85546875" style="3" customWidth="1"/>
    <col min="6408" max="6408" width="9.140625" style="3"/>
    <col min="6409" max="6409" width="10.7109375" style="3" bestFit="1" customWidth="1"/>
    <col min="6410" max="6654" width="9.140625" style="3"/>
    <col min="6655" max="6655" width="5.5703125" style="3" customWidth="1"/>
    <col min="6656" max="6656" width="32.140625" style="3" customWidth="1"/>
    <col min="6657" max="6657" width="14.140625" style="3" customWidth="1"/>
    <col min="6658" max="6658" width="11.140625" style="3" customWidth="1"/>
    <col min="6659" max="6659" width="11.85546875" style="3" customWidth="1"/>
    <col min="6660" max="6660" width="10.28515625" style="3" bestFit="1" customWidth="1"/>
    <col min="6661" max="6661" width="11.5703125" style="3" customWidth="1"/>
    <col min="6662" max="6662" width="9.140625" style="3"/>
    <col min="6663" max="6663" width="10.85546875" style="3" customWidth="1"/>
    <col min="6664" max="6664" width="9.140625" style="3"/>
    <col min="6665" max="6665" width="10.7109375" style="3" bestFit="1" customWidth="1"/>
    <col min="6666" max="6910" width="9.140625" style="3"/>
    <col min="6911" max="6911" width="5.5703125" style="3" customWidth="1"/>
    <col min="6912" max="6912" width="32.140625" style="3" customWidth="1"/>
    <col min="6913" max="6913" width="14.140625" style="3" customWidth="1"/>
    <col min="6914" max="6914" width="11.140625" style="3" customWidth="1"/>
    <col min="6915" max="6915" width="11.85546875" style="3" customWidth="1"/>
    <col min="6916" max="6916" width="10.28515625" style="3" bestFit="1" customWidth="1"/>
    <col min="6917" max="6917" width="11.5703125" style="3" customWidth="1"/>
    <col min="6918" max="6918" width="9.140625" style="3"/>
    <col min="6919" max="6919" width="10.85546875" style="3" customWidth="1"/>
    <col min="6920" max="6920" width="9.140625" style="3"/>
    <col min="6921" max="6921" width="10.7109375" style="3" bestFit="1" customWidth="1"/>
    <col min="6922" max="7166" width="9.140625" style="3"/>
    <col min="7167" max="7167" width="5.5703125" style="3" customWidth="1"/>
    <col min="7168" max="7168" width="32.140625" style="3" customWidth="1"/>
    <col min="7169" max="7169" width="14.140625" style="3" customWidth="1"/>
    <col min="7170" max="7170" width="11.140625" style="3" customWidth="1"/>
    <col min="7171" max="7171" width="11.85546875" style="3" customWidth="1"/>
    <col min="7172" max="7172" width="10.28515625" style="3" bestFit="1" customWidth="1"/>
    <col min="7173" max="7173" width="11.5703125" style="3" customWidth="1"/>
    <col min="7174" max="7174" width="9.140625" style="3"/>
    <col min="7175" max="7175" width="10.85546875" style="3" customWidth="1"/>
    <col min="7176" max="7176" width="9.140625" style="3"/>
    <col min="7177" max="7177" width="10.7109375" style="3" bestFit="1" customWidth="1"/>
    <col min="7178" max="7422" width="9.140625" style="3"/>
    <col min="7423" max="7423" width="5.5703125" style="3" customWidth="1"/>
    <col min="7424" max="7424" width="32.140625" style="3" customWidth="1"/>
    <col min="7425" max="7425" width="14.140625" style="3" customWidth="1"/>
    <col min="7426" max="7426" width="11.140625" style="3" customWidth="1"/>
    <col min="7427" max="7427" width="11.85546875" style="3" customWidth="1"/>
    <col min="7428" max="7428" width="10.28515625" style="3" bestFit="1" customWidth="1"/>
    <col min="7429" max="7429" width="11.5703125" style="3" customWidth="1"/>
    <col min="7430" max="7430" width="9.140625" style="3"/>
    <col min="7431" max="7431" width="10.85546875" style="3" customWidth="1"/>
    <col min="7432" max="7432" width="9.140625" style="3"/>
    <col min="7433" max="7433" width="10.7109375" style="3" bestFit="1" customWidth="1"/>
    <col min="7434" max="7678" width="9.140625" style="3"/>
    <col min="7679" max="7679" width="5.5703125" style="3" customWidth="1"/>
    <col min="7680" max="7680" width="32.140625" style="3" customWidth="1"/>
    <col min="7681" max="7681" width="14.140625" style="3" customWidth="1"/>
    <col min="7682" max="7682" width="11.140625" style="3" customWidth="1"/>
    <col min="7683" max="7683" width="11.85546875" style="3" customWidth="1"/>
    <col min="7684" max="7684" width="10.28515625" style="3" bestFit="1" customWidth="1"/>
    <col min="7685" max="7685" width="11.5703125" style="3" customWidth="1"/>
    <col min="7686" max="7686" width="9.140625" style="3"/>
    <col min="7687" max="7687" width="10.85546875" style="3" customWidth="1"/>
    <col min="7688" max="7688" width="9.140625" style="3"/>
    <col min="7689" max="7689" width="10.7109375" style="3" bestFit="1" customWidth="1"/>
    <col min="7690" max="7934" width="9.140625" style="3"/>
    <col min="7935" max="7935" width="5.5703125" style="3" customWidth="1"/>
    <col min="7936" max="7936" width="32.140625" style="3" customWidth="1"/>
    <col min="7937" max="7937" width="14.140625" style="3" customWidth="1"/>
    <col min="7938" max="7938" width="11.140625" style="3" customWidth="1"/>
    <col min="7939" max="7939" width="11.85546875" style="3" customWidth="1"/>
    <col min="7940" max="7940" width="10.28515625" style="3" bestFit="1" customWidth="1"/>
    <col min="7941" max="7941" width="11.5703125" style="3" customWidth="1"/>
    <col min="7942" max="7942" width="9.140625" style="3"/>
    <col min="7943" max="7943" width="10.85546875" style="3" customWidth="1"/>
    <col min="7944" max="7944" width="9.140625" style="3"/>
    <col min="7945" max="7945" width="10.7109375" style="3" bestFit="1" customWidth="1"/>
    <col min="7946" max="8190" width="9.140625" style="3"/>
    <col min="8191" max="8191" width="5.5703125" style="3" customWidth="1"/>
    <col min="8192" max="8192" width="32.140625" style="3" customWidth="1"/>
    <col min="8193" max="8193" width="14.140625" style="3" customWidth="1"/>
    <col min="8194" max="8194" width="11.140625" style="3" customWidth="1"/>
    <col min="8195" max="8195" width="11.85546875" style="3" customWidth="1"/>
    <col min="8196" max="8196" width="10.28515625" style="3" bestFit="1" customWidth="1"/>
    <col min="8197" max="8197" width="11.5703125" style="3" customWidth="1"/>
    <col min="8198" max="8198" width="9.140625" style="3"/>
    <col min="8199" max="8199" width="10.85546875" style="3" customWidth="1"/>
    <col min="8200" max="8200" width="9.140625" style="3"/>
    <col min="8201" max="8201" width="10.7109375" style="3" bestFit="1" customWidth="1"/>
    <col min="8202" max="8446" width="9.140625" style="3"/>
    <col min="8447" max="8447" width="5.5703125" style="3" customWidth="1"/>
    <col min="8448" max="8448" width="32.140625" style="3" customWidth="1"/>
    <col min="8449" max="8449" width="14.140625" style="3" customWidth="1"/>
    <col min="8450" max="8450" width="11.140625" style="3" customWidth="1"/>
    <col min="8451" max="8451" width="11.85546875" style="3" customWidth="1"/>
    <col min="8452" max="8452" width="10.28515625" style="3" bestFit="1" customWidth="1"/>
    <col min="8453" max="8453" width="11.5703125" style="3" customWidth="1"/>
    <col min="8454" max="8454" width="9.140625" style="3"/>
    <col min="8455" max="8455" width="10.85546875" style="3" customWidth="1"/>
    <col min="8456" max="8456" width="9.140625" style="3"/>
    <col min="8457" max="8457" width="10.7109375" style="3" bestFit="1" customWidth="1"/>
    <col min="8458" max="8702" width="9.140625" style="3"/>
    <col min="8703" max="8703" width="5.5703125" style="3" customWidth="1"/>
    <col min="8704" max="8704" width="32.140625" style="3" customWidth="1"/>
    <col min="8705" max="8705" width="14.140625" style="3" customWidth="1"/>
    <col min="8706" max="8706" width="11.140625" style="3" customWidth="1"/>
    <col min="8707" max="8707" width="11.85546875" style="3" customWidth="1"/>
    <col min="8708" max="8708" width="10.28515625" style="3" bestFit="1" customWidth="1"/>
    <col min="8709" max="8709" width="11.5703125" style="3" customWidth="1"/>
    <col min="8710" max="8710" width="9.140625" style="3"/>
    <col min="8711" max="8711" width="10.85546875" style="3" customWidth="1"/>
    <col min="8712" max="8712" width="9.140625" style="3"/>
    <col min="8713" max="8713" width="10.7109375" style="3" bestFit="1" customWidth="1"/>
    <col min="8714" max="8958" width="9.140625" style="3"/>
    <col min="8959" max="8959" width="5.5703125" style="3" customWidth="1"/>
    <col min="8960" max="8960" width="32.140625" style="3" customWidth="1"/>
    <col min="8961" max="8961" width="14.140625" style="3" customWidth="1"/>
    <col min="8962" max="8962" width="11.140625" style="3" customWidth="1"/>
    <col min="8963" max="8963" width="11.85546875" style="3" customWidth="1"/>
    <col min="8964" max="8964" width="10.28515625" style="3" bestFit="1" customWidth="1"/>
    <col min="8965" max="8965" width="11.5703125" style="3" customWidth="1"/>
    <col min="8966" max="8966" width="9.140625" style="3"/>
    <col min="8967" max="8967" width="10.85546875" style="3" customWidth="1"/>
    <col min="8968" max="8968" width="9.140625" style="3"/>
    <col min="8969" max="8969" width="10.7109375" style="3" bestFit="1" customWidth="1"/>
    <col min="8970" max="9214" width="9.140625" style="3"/>
    <col min="9215" max="9215" width="5.5703125" style="3" customWidth="1"/>
    <col min="9216" max="9216" width="32.140625" style="3" customWidth="1"/>
    <col min="9217" max="9217" width="14.140625" style="3" customWidth="1"/>
    <col min="9218" max="9218" width="11.140625" style="3" customWidth="1"/>
    <col min="9219" max="9219" width="11.85546875" style="3" customWidth="1"/>
    <col min="9220" max="9220" width="10.28515625" style="3" bestFit="1" customWidth="1"/>
    <col min="9221" max="9221" width="11.5703125" style="3" customWidth="1"/>
    <col min="9222" max="9222" width="9.140625" style="3"/>
    <col min="9223" max="9223" width="10.85546875" style="3" customWidth="1"/>
    <col min="9224" max="9224" width="9.140625" style="3"/>
    <col min="9225" max="9225" width="10.7109375" style="3" bestFit="1" customWidth="1"/>
    <col min="9226" max="9470" width="9.140625" style="3"/>
    <col min="9471" max="9471" width="5.5703125" style="3" customWidth="1"/>
    <col min="9472" max="9472" width="32.140625" style="3" customWidth="1"/>
    <col min="9473" max="9473" width="14.140625" style="3" customWidth="1"/>
    <col min="9474" max="9474" width="11.140625" style="3" customWidth="1"/>
    <col min="9475" max="9475" width="11.85546875" style="3" customWidth="1"/>
    <col min="9476" max="9476" width="10.28515625" style="3" bestFit="1" customWidth="1"/>
    <col min="9477" max="9477" width="11.5703125" style="3" customWidth="1"/>
    <col min="9478" max="9478" width="9.140625" style="3"/>
    <col min="9479" max="9479" width="10.85546875" style="3" customWidth="1"/>
    <col min="9480" max="9480" width="9.140625" style="3"/>
    <col min="9481" max="9481" width="10.7109375" style="3" bestFit="1" customWidth="1"/>
    <col min="9482" max="9726" width="9.140625" style="3"/>
    <col min="9727" max="9727" width="5.5703125" style="3" customWidth="1"/>
    <col min="9728" max="9728" width="32.140625" style="3" customWidth="1"/>
    <col min="9729" max="9729" width="14.140625" style="3" customWidth="1"/>
    <col min="9730" max="9730" width="11.140625" style="3" customWidth="1"/>
    <col min="9731" max="9731" width="11.85546875" style="3" customWidth="1"/>
    <col min="9732" max="9732" width="10.28515625" style="3" bestFit="1" customWidth="1"/>
    <col min="9733" max="9733" width="11.5703125" style="3" customWidth="1"/>
    <col min="9734" max="9734" width="9.140625" style="3"/>
    <col min="9735" max="9735" width="10.85546875" style="3" customWidth="1"/>
    <col min="9736" max="9736" width="9.140625" style="3"/>
    <col min="9737" max="9737" width="10.7109375" style="3" bestFit="1" customWidth="1"/>
    <col min="9738" max="9982" width="9.140625" style="3"/>
    <col min="9983" max="9983" width="5.5703125" style="3" customWidth="1"/>
    <col min="9984" max="9984" width="32.140625" style="3" customWidth="1"/>
    <col min="9985" max="9985" width="14.140625" style="3" customWidth="1"/>
    <col min="9986" max="9986" width="11.140625" style="3" customWidth="1"/>
    <col min="9987" max="9987" width="11.85546875" style="3" customWidth="1"/>
    <col min="9988" max="9988" width="10.28515625" style="3" bestFit="1" customWidth="1"/>
    <col min="9989" max="9989" width="11.5703125" style="3" customWidth="1"/>
    <col min="9990" max="9990" width="9.140625" style="3"/>
    <col min="9991" max="9991" width="10.85546875" style="3" customWidth="1"/>
    <col min="9992" max="9992" width="9.140625" style="3"/>
    <col min="9993" max="9993" width="10.7109375" style="3" bestFit="1" customWidth="1"/>
    <col min="9994" max="10238" width="9.140625" style="3"/>
    <col min="10239" max="10239" width="5.5703125" style="3" customWidth="1"/>
    <col min="10240" max="10240" width="32.140625" style="3" customWidth="1"/>
    <col min="10241" max="10241" width="14.140625" style="3" customWidth="1"/>
    <col min="10242" max="10242" width="11.140625" style="3" customWidth="1"/>
    <col min="10243" max="10243" width="11.85546875" style="3" customWidth="1"/>
    <col min="10244" max="10244" width="10.28515625" style="3" bestFit="1" customWidth="1"/>
    <col min="10245" max="10245" width="11.5703125" style="3" customWidth="1"/>
    <col min="10246" max="10246" width="9.140625" style="3"/>
    <col min="10247" max="10247" width="10.85546875" style="3" customWidth="1"/>
    <col min="10248" max="10248" width="9.140625" style="3"/>
    <col min="10249" max="10249" width="10.7109375" style="3" bestFit="1" customWidth="1"/>
    <col min="10250" max="10494" width="9.140625" style="3"/>
    <col min="10495" max="10495" width="5.5703125" style="3" customWidth="1"/>
    <col min="10496" max="10496" width="32.140625" style="3" customWidth="1"/>
    <col min="10497" max="10497" width="14.140625" style="3" customWidth="1"/>
    <col min="10498" max="10498" width="11.140625" style="3" customWidth="1"/>
    <col min="10499" max="10499" width="11.85546875" style="3" customWidth="1"/>
    <col min="10500" max="10500" width="10.28515625" style="3" bestFit="1" customWidth="1"/>
    <col min="10501" max="10501" width="11.5703125" style="3" customWidth="1"/>
    <col min="10502" max="10502" width="9.140625" style="3"/>
    <col min="10503" max="10503" width="10.85546875" style="3" customWidth="1"/>
    <col min="10504" max="10504" width="9.140625" style="3"/>
    <col min="10505" max="10505" width="10.7109375" style="3" bestFit="1" customWidth="1"/>
    <col min="10506" max="10750" width="9.140625" style="3"/>
    <col min="10751" max="10751" width="5.5703125" style="3" customWidth="1"/>
    <col min="10752" max="10752" width="32.140625" style="3" customWidth="1"/>
    <col min="10753" max="10753" width="14.140625" style="3" customWidth="1"/>
    <col min="10754" max="10754" width="11.140625" style="3" customWidth="1"/>
    <col min="10755" max="10755" width="11.85546875" style="3" customWidth="1"/>
    <col min="10756" max="10756" width="10.28515625" style="3" bestFit="1" customWidth="1"/>
    <col min="10757" max="10757" width="11.5703125" style="3" customWidth="1"/>
    <col min="10758" max="10758" width="9.140625" style="3"/>
    <col min="10759" max="10759" width="10.85546875" style="3" customWidth="1"/>
    <col min="10760" max="10760" width="9.140625" style="3"/>
    <col min="10761" max="10761" width="10.7109375" style="3" bestFit="1" customWidth="1"/>
    <col min="10762" max="11006" width="9.140625" style="3"/>
    <col min="11007" max="11007" width="5.5703125" style="3" customWidth="1"/>
    <col min="11008" max="11008" width="32.140625" style="3" customWidth="1"/>
    <col min="11009" max="11009" width="14.140625" style="3" customWidth="1"/>
    <col min="11010" max="11010" width="11.140625" style="3" customWidth="1"/>
    <col min="11011" max="11011" width="11.85546875" style="3" customWidth="1"/>
    <col min="11012" max="11012" width="10.28515625" style="3" bestFit="1" customWidth="1"/>
    <col min="11013" max="11013" width="11.5703125" style="3" customWidth="1"/>
    <col min="11014" max="11014" width="9.140625" style="3"/>
    <col min="11015" max="11015" width="10.85546875" style="3" customWidth="1"/>
    <col min="11016" max="11016" width="9.140625" style="3"/>
    <col min="11017" max="11017" width="10.7109375" style="3" bestFit="1" customWidth="1"/>
    <col min="11018" max="11262" width="9.140625" style="3"/>
    <col min="11263" max="11263" width="5.5703125" style="3" customWidth="1"/>
    <col min="11264" max="11264" width="32.140625" style="3" customWidth="1"/>
    <col min="11265" max="11265" width="14.140625" style="3" customWidth="1"/>
    <col min="11266" max="11266" width="11.140625" style="3" customWidth="1"/>
    <col min="11267" max="11267" width="11.85546875" style="3" customWidth="1"/>
    <col min="11268" max="11268" width="10.28515625" style="3" bestFit="1" customWidth="1"/>
    <col min="11269" max="11269" width="11.5703125" style="3" customWidth="1"/>
    <col min="11270" max="11270" width="9.140625" style="3"/>
    <col min="11271" max="11271" width="10.85546875" style="3" customWidth="1"/>
    <col min="11272" max="11272" width="9.140625" style="3"/>
    <col min="11273" max="11273" width="10.7109375" style="3" bestFit="1" customWidth="1"/>
    <col min="11274" max="11518" width="9.140625" style="3"/>
    <col min="11519" max="11519" width="5.5703125" style="3" customWidth="1"/>
    <col min="11520" max="11520" width="32.140625" style="3" customWidth="1"/>
    <col min="11521" max="11521" width="14.140625" style="3" customWidth="1"/>
    <col min="11522" max="11522" width="11.140625" style="3" customWidth="1"/>
    <col min="11523" max="11523" width="11.85546875" style="3" customWidth="1"/>
    <col min="11524" max="11524" width="10.28515625" style="3" bestFit="1" customWidth="1"/>
    <col min="11525" max="11525" width="11.5703125" style="3" customWidth="1"/>
    <col min="11526" max="11526" width="9.140625" style="3"/>
    <col min="11527" max="11527" width="10.85546875" style="3" customWidth="1"/>
    <col min="11528" max="11528" width="9.140625" style="3"/>
    <col min="11529" max="11529" width="10.7109375" style="3" bestFit="1" customWidth="1"/>
    <col min="11530" max="11774" width="9.140625" style="3"/>
    <col min="11775" max="11775" width="5.5703125" style="3" customWidth="1"/>
    <col min="11776" max="11776" width="32.140625" style="3" customWidth="1"/>
    <col min="11777" max="11777" width="14.140625" style="3" customWidth="1"/>
    <col min="11778" max="11778" width="11.140625" style="3" customWidth="1"/>
    <col min="11779" max="11779" width="11.85546875" style="3" customWidth="1"/>
    <col min="11780" max="11780" width="10.28515625" style="3" bestFit="1" customWidth="1"/>
    <col min="11781" max="11781" width="11.5703125" style="3" customWidth="1"/>
    <col min="11782" max="11782" width="9.140625" style="3"/>
    <col min="11783" max="11783" width="10.85546875" style="3" customWidth="1"/>
    <col min="11784" max="11784" width="9.140625" style="3"/>
    <col min="11785" max="11785" width="10.7109375" style="3" bestFit="1" customWidth="1"/>
    <col min="11786" max="12030" width="9.140625" style="3"/>
    <col min="12031" max="12031" width="5.5703125" style="3" customWidth="1"/>
    <col min="12032" max="12032" width="32.140625" style="3" customWidth="1"/>
    <col min="12033" max="12033" width="14.140625" style="3" customWidth="1"/>
    <col min="12034" max="12034" width="11.140625" style="3" customWidth="1"/>
    <col min="12035" max="12035" width="11.85546875" style="3" customWidth="1"/>
    <col min="12036" max="12036" width="10.28515625" style="3" bestFit="1" customWidth="1"/>
    <col min="12037" max="12037" width="11.5703125" style="3" customWidth="1"/>
    <col min="12038" max="12038" width="9.140625" style="3"/>
    <col min="12039" max="12039" width="10.85546875" style="3" customWidth="1"/>
    <col min="12040" max="12040" width="9.140625" style="3"/>
    <col min="12041" max="12041" width="10.7109375" style="3" bestFit="1" customWidth="1"/>
    <col min="12042" max="12286" width="9.140625" style="3"/>
    <col min="12287" max="12287" width="5.5703125" style="3" customWidth="1"/>
    <col min="12288" max="12288" width="32.140625" style="3" customWidth="1"/>
    <col min="12289" max="12289" width="14.140625" style="3" customWidth="1"/>
    <col min="12290" max="12290" width="11.140625" style="3" customWidth="1"/>
    <col min="12291" max="12291" width="11.85546875" style="3" customWidth="1"/>
    <col min="12292" max="12292" width="10.28515625" style="3" bestFit="1" customWidth="1"/>
    <col min="12293" max="12293" width="11.5703125" style="3" customWidth="1"/>
    <col min="12294" max="12294" width="9.140625" style="3"/>
    <col min="12295" max="12295" width="10.85546875" style="3" customWidth="1"/>
    <col min="12296" max="12296" width="9.140625" style="3"/>
    <col min="12297" max="12297" width="10.7109375" style="3" bestFit="1" customWidth="1"/>
    <col min="12298" max="12542" width="9.140625" style="3"/>
    <col min="12543" max="12543" width="5.5703125" style="3" customWidth="1"/>
    <col min="12544" max="12544" width="32.140625" style="3" customWidth="1"/>
    <col min="12545" max="12545" width="14.140625" style="3" customWidth="1"/>
    <col min="12546" max="12546" width="11.140625" style="3" customWidth="1"/>
    <col min="12547" max="12547" width="11.85546875" style="3" customWidth="1"/>
    <col min="12548" max="12548" width="10.28515625" style="3" bestFit="1" customWidth="1"/>
    <col min="12549" max="12549" width="11.5703125" style="3" customWidth="1"/>
    <col min="12550" max="12550" width="9.140625" style="3"/>
    <col min="12551" max="12551" width="10.85546875" style="3" customWidth="1"/>
    <col min="12552" max="12552" width="9.140625" style="3"/>
    <col min="12553" max="12553" width="10.7109375" style="3" bestFit="1" customWidth="1"/>
    <col min="12554" max="12798" width="9.140625" style="3"/>
    <col min="12799" max="12799" width="5.5703125" style="3" customWidth="1"/>
    <col min="12800" max="12800" width="32.140625" style="3" customWidth="1"/>
    <col min="12801" max="12801" width="14.140625" style="3" customWidth="1"/>
    <col min="12802" max="12802" width="11.140625" style="3" customWidth="1"/>
    <col min="12803" max="12803" width="11.85546875" style="3" customWidth="1"/>
    <col min="12804" max="12804" width="10.28515625" style="3" bestFit="1" customWidth="1"/>
    <col min="12805" max="12805" width="11.5703125" style="3" customWidth="1"/>
    <col min="12806" max="12806" width="9.140625" style="3"/>
    <col min="12807" max="12807" width="10.85546875" style="3" customWidth="1"/>
    <col min="12808" max="12808" width="9.140625" style="3"/>
    <col min="12809" max="12809" width="10.7109375" style="3" bestFit="1" customWidth="1"/>
    <col min="12810" max="13054" width="9.140625" style="3"/>
    <col min="13055" max="13055" width="5.5703125" style="3" customWidth="1"/>
    <col min="13056" max="13056" width="32.140625" style="3" customWidth="1"/>
    <col min="13057" max="13057" width="14.140625" style="3" customWidth="1"/>
    <col min="13058" max="13058" width="11.140625" style="3" customWidth="1"/>
    <col min="13059" max="13059" width="11.85546875" style="3" customWidth="1"/>
    <col min="13060" max="13060" width="10.28515625" style="3" bestFit="1" customWidth="1"/>
    <col min="13061" max="13061" width="11.5703125" style="3" customWidth="1"/>
    <col min="13062" max="13062" width="9.140625" style="3"/>
    <col min="13063" max="13063" width="10.85546875" style="3" customWidth="1"/>
    <col min="13064" max="13064" width="9.140625" style="3"/>
    <col min="13065" max="13065" width="10.7109375" style="3" bestFit="1" customWidth="1"/>
    <col min="13066" max="13310" width="9.140625" style="3"/>
    <col min="13311" max="13311" width="5.5703125" style="3" customWidth="1"/>
    <col min="13312" max="13312" width="32.140625" style="3" customWidth="1"/>
    <col min="13313" max="13313" width="14.140625" style="3" customWidth="1"/>
    <col min="13314" max="13314" width="11.140625" style="3" customWidth="1"/>
    <col min="13315" max="13315" width="11.85546875" style="3" customWidth="1"/>
    <col min="13316" max="13316" width="10.28515625" style="3" bestFit="1" customWidth="1"/>
    <col min="13317" max="13317" width="11.5703125" style="3" customWidth="1"/>
    <col min="13318" max="13318" width="9.140625" style="3"/>
    <col min="13319" max="13319" width="10.85546875" style="3" customWidth="1"/>
    <col min="13320" max="13320" width="9.140625" style="3"/>
    <col min="13321" max="13321" width="10.7109375" style="3" bestFit="1" customWidth="1"/>
    <col min="13322" max="13566" width="9.140625" style="3"/>
    <col min="13567" max="13567" width="5.5703125" style="3" customWidth="1"/>
    <col min="13568" max="13568" width="32.140625" style="3" customWidth="1"/>
    <col min="13569" max="13569" width="14.140625" style="3" customWidth="1"/>
    <col min="13570" max="13570" width="11.140625" style="3" customWidth="1"/>
    <col min="13571" max="13571" width="11.85546875" style="3" customWidth="1"/>
    <col min="13572" max="13572" width="10.28515625" style="3" bestFit="1" customWidth="1"/>
    <col min="13573" max="13573" width="11.5703125" style="3" customWidth="1"/>
    <col min="13574" max="13574" width="9.140625" style="3"/>
    <col min="13575" max="13575" width="10.85546875" style="3" customWidth="1"/>
    <col min="13576" max="13576" width="9.140625" style="3"/>
    <col min="13577" max="13577" width="10.7109375" style="3" bestFit="1" customWidth="1"/>
    <col min="13578" max="13822" width="9.140625" style="3"/>
    <col min="13823" max="13823" width="5.5703125" style="3" customWidth="1"/>
    <col min="13824" max="13824" width="32.140625" style="3" customWidth="1"/>
    <col min="13825" max="13825" width="14.140625" style="3" customWidth="1"/>
    <col min="13826" max="13826" width="11.140625" style="3" customWidth="1"/>
    <col min="13827" max="13827" width="11.85546875" style="3" customWidth="1"/>
    <col min="13828" max="13828" width="10.28515625" style="3" bestFit="1" customWidth="1"/>
    <col min="13829" max="13829" width="11.5703125" style="3" customWidth="1"/>
    <col min="13830" max="13830" width="9.140625" style="3"/>
    <col min="13831" max="13831" width="10.85546875" style="3" customWidth="1"/>
    <col min="13832" max="13832" width="9.140625" style="3"/>
    <col min="13833" max="13833" width="10.7109375" style="3" bestFit="1" customWidth="1"/>
    <col min="13834" max="14078" width="9.140625" style="3"/>
    <col min="14079" max="14079" width="5.5703125" style="3" customWidth="1"/>
    <col min="14080" max="14080" width="32.140625" style="3" customWidth="1"/>
    <col min="14081" max="14081" width="14.140625" style="3" customWidth="1"/>
    <col min="14082" max="14082" width="11.140625" style="3" customWidth="1"/>
    <col min="14083" max="14083" width="11.85546875" style="3" customWidth="1"/>
    <col min="14084" max="14084" width="10.28515625" style="3" bestFit="1" customWidth="1"/>
    <col min="14085" max="14085" width="11.5703125" style="3" customWidth="1"/>
    <col min="14086" max="14086" width="9.140625" style="3"/>
    <col min="14087" max="14087" width="10.85546875" style="3" customWidth="1"/>
    <col min="14088" max="14088" width="9.140625" style="3"/>
    <col min="14089" max="14089" width="10.7109375" style="3" bestFit="1" customWidth="1"/>
    <col min="14090" max="14334" width="9.140625" style="3"/>
    <col min="14335" max="14335" width="5.5703125" style="3" customWidth="1"/>
    <col min="14336" max="14336" width="32.140625" style="3" customWidth="1"/>
    <col min="14337" max="14337" width="14.140625" style="3" customWidth="1"/>
    <col min="14338" max="14338" width="11.140625" style="3" customWidth="1"/>
    <col min="14339" max="14339" width="11.85546875" style="3" customWidth="1"/>
    <col min="14340" max="14340" width="10.28515625" style="3" bestFit="1" customWidth="1"/>
    <col min="14341" max="14341" width="11.5703125" style="3" customWidth="1"/>
    <col min="14342" max="14342" width="9.140625" style="3"/>
    <col min="14343" max="14343" width="10.85546875" style="3" customWidth="1"/>
    <col min="14344" max="14344" width="9.140625" style="3"/>
    <col min="14345" max="14345" width="10.7109375" style="3" bestFit="1" customWidth="1"/>
    <col min="14346" max="14590" width="9.140625" style="3"/>
    <col min="14591" max="14591" width="5.5703125" style="3" customWidth="1"/>
    <col min="14592" max="14592" width="32.140625" style="3" customWidth="1"/>
    <col min="14593" max="14593" width="14.140625" style="3" customWidth="1"/>
    <col min="14594" max="14594" width="11.140625" style="3" customWidth="1"/>
    <col min="14595" max="14595" width="11.85546875" style="3" customWidth="1"/>
    <col min="14596" max="14596" width="10.28515625" style="3" bestFit="1" customWidth="1"/>
    <col min="14597" max="14597" width="11.5703125" style="3" customWidth="1"/>
    <col min="14598" max="14598" width="9.140625" style="3"/>
    <col min="14599" max="14599" width="10.85546875" style="3" customWidth="1"/>
    <col min="14600" max="14600" width="9.140625" style="3"/>
    <col min="14601" max="14601" width="10.7109375" style="3" bestFit="1" customWidth="1"/>
    <col min="14602" max="14846" width="9.140625" style="3"/>
    <col min="14847" max="14847" width="5.5703125" style="3" customWidth="1"/>
    <col min="14848" max="14848" width="32.140625" style="3" customWidth="1"/>
    <col min="14849" max="14849" width="14.140625" style="3" customWidth="1"/>
    <col min="14850" max="14850" width="11.140625" style="3" customWidth="1"/>
    <col min="14851" max="14851" width="11.85546875" style="3" customWidth="1"/>
    <col min="14852" max="14852" width="10.28515625" style="3" bestFit="1" customWidth="1"/>
    <col min="14853" max="14853" width="11.5703125" style="3" customWidth="1"/>
    <col min="14854" max="14854" width="9.140625" style="3"/>
    <col min="14855" max="14855" width="10.85546875" style="3" customWidth="1"/>
    <col min="14856" max="14856" width="9.140625" style="3"/>
    <col min="14857" max="14857" width="10.7109375" style="3" bestFit="1" customWidth="1"/>
    <col min="14858" max="15102" width="9.140625" style="3"/>
    <col min="15103" max="15103" width="5.5703125" style="3" customWidth="1"/>
    <col min="15104" max="15104" width="32.140625" style="3" customWidth="1"/>
    <col min="15105" max="15105" width="14.140625" style="3" customWidth="1"/>
    <col min="15106" max="15106" width="11.140625" style="3" customWidth="1"/>
    <col min="15107" max="15107" width="11.85546875" style="3" customWidth="1"/>
    <col min="15108" max="15108" width="10.28515625" style="3" bestFit="1" customWidth="1"/>
    <col min="15109" max="15109" width="11.5703125" style="3" customWidth="1"/>
    <col min="15110" max="15110" width="9.140625" style="3"/>
    <col min="15111" max="15111" width="10.85546875" style="3" customWidth="1"/>
    <col min="15112" max="15112" width="9.140625" style="3"/>
    <col min="15113" max="15113" width="10.7109375" style="3" bestFit="1" customWidth="1"/>
    <col min="15114" max="15358" width="9.140625" style="3"/>
    <col min="15359" max="15359" width="5.5703125" style="3" customWidth="1"/>
    <col min="15360" max="15360" width="32.140625" style="3" customWidth="1"/>
    <col min="15361" max="15361" width="14.140625" style="3" customWidth="1"/>
    <col min="15362" max="15362" width="11.140625" style="3" customWidth="1"/>
    <col min="15363" max="15363" width="11.85546875" style="3" customWidth="1"/>
    <col min="15364" max="15364" width="10.28515625" style="3" bestFit="1" customWidth="1"/>
    <col min="15365" max="15365" width="11.5703125" style="3" customWidth="1"/>
    <col min="15366" max="15366" width="9.140625" style="3"/>
    <col min="15367" max="15367" width="10.85546875" style="3" customWidth="1"/>
    <col min="15368" max="15368" width="9.140625" style="3"/>
    <col min="15369" max="15369" width="10.7109375" style="3" bestFit="1" customWidth="1"/>
    <col min="15370" max="15614" width="9.140625" style="3"/>
    <col min="15615" max="15615" width="5.5703125" style="3" customWidth="1"/>
    <col min="15616" max="15616" width="32.140625" style="3" customWidth="1"/>
    <col min="15617" max="15617" width="14.140625" style="3" customWidth="1"/>
    <col min="15618" max="15618" width="11.140625" style="3" customWidth="1"/>
    <col min="15619" max="15619" width="11.85546875" style="3" customWidth="1"/>
    <col min="15620" max="15620" width="10.28515625" style="3" bestFit="1" customWidth="1"/>
    <col min="15621" max="15621" width="11.5703125" style="3" customWidth="1"/>
    <col min="15622" max="15622" width="9.140625" style="3"/>
    <col min="15623" max="15623" width="10.85546875" style="3" customWidth="1"/>
    <col min="15624" max="15624" width="9.140625" style="3"/>
    <col min="15625" max="15625" width="10.7109375" style="3" bestFit="1" customWidth="1"/>
    <col min="15626" max="15870" width="9.140625" style="3"/>
    <col min="15871" max="15871" width="5.5703125" style="3" customWidth="1"/>
    <col min="15872" max="15872" width="32.140625" style="3" customWidth="1"/>
    <col min="15873" max="15873" width="14.140625" style="3" customWidth="1"/>
    <col min="15874" max="15874" width="11.140625" style="3" customWidth="1"/>
    <col min="15875" max="15875" width="11.85546875" style="3" customWidth="1"/>
    <col min="15876" max="15876" width="10.28515625" style="3" bestFit="1" customWidth="1"/>
    <col min="15877" max="15877" width="11.5703125" style="3" customWidth="1"/>
    <col min="15878" max="15878" width="9.140625" style="3"/>
    <col min="15879" max="15879" width="10.85546875" style="3" customWidth="1"/>
    <col min="15880" max="15880" width="9.140625" style="3"/>
    <col min="15881" max="15881" width="10.7109375" style="3" bestFit="1" customWidth="1"/>
    <col min="15882" max="16126" width="9.140625" style="3"/>
    <col min="16127" max="16127" width="5.5703125" style="3" customWidth="1"/>
    <col min="16128" max="16128" width="32.140625" style="3" customWidth="1"/>
    <col min="16129" max="16129" width="14.140625" style="3" customWidth="1"/>
    <col min="16130" max="16130" width="11.140625" style="3" customWidth="1"/>
    <col min="16131" max="16131" width="11.85546875" style="3" customWidth="1"/>
    <col min="16132" max="16132" width="10.28515625" style="3" bestFit="1" customWidth="1"/>
    <col min="16133" max="16133" width="11.5703125" style="3" customWidth="1"/>
    <col min="16134" max="16134" width="9.140625" style="3"/>
    <col min="16135" max="16135" width="10.85546875" style="3" customWidth="1"/>
    <col min="16136" max="16136" width="9.140625" style="3"/>
    <col min="16137" max="16137" width="10.7109375" style="3" bestFit="1" customWidth="1"/>
    <col min="16138" max="16384" width="9.140625" style="3"/>
  </cols>
  <sheetData>
    <row r="1" spans="1:12" ht="12.75" x14ac:dyDescent="0.2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2" s="4" customFormat="1" ht="12.75" x14ac:dyDescent="0.25">
      <c r="A2" s="3"/>
      <c r="B2" s="231" t="s">
        <v>187</v>
      </c>
      <c r="C2" s="232"/>
      <c r="D2" s="232"/>
      <c r="E2" s="232"/>
      <c r="F2" s="232"/>
      <c r="G2" s="232"/>
      <c r="H2" s="232"/>
      <c r="I2" s="232"/>
      <c r="J2" s="232"/>
      <c r="K2" s="232"/>
      <c r="L2" s="59"/>
    </row>
    <row r="3" spans="1:12" ht="12.75" x14ac:dyDescent="0.25">
      <c r="A3" s="1"/>
      <c r="B3" s="229"/>
      <c r="C3" s="229"/>
      <c r="D3" s="229"/>
      <c r="E3" s="229"/>
      <c r="F3" s="229"/>
      <c r="G3" s="1"/>
      <c r="H3" s="1"/>
      <c r="I3" s="11"/>
    </row>
    <row r="4" spans="1:12" ht="12.75" x14ac:dyDescent="0.2">
      <c r="A4" s="213" t="s">
        <v>10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2" ht="12.75" x14ac:dyDescent="0.2">
      <c r="A5" s="12"/>
      <c r="B5" s="48"/>
      <c r="C5" s="12"/>
      <c r="D5" s="30"/>
      <c r="E5" s="12"/>
      <c r="F5" s="230" t="s">
        <v>0</v>
      </c>
      <c r="G5" s="230"/>
      <c r="H5" s="230"/>
      <c r="I5" s="13">
        <f>K64</f>
        <v>0</v>
      </c>
      <c r="J5" s="12" t="s">
        <v>1</v>
      </c>
      <c r="K5" s="12"/>
    </row>
    <row r="6" spans="1:12" ht="12.75" x14ac:dyDescent="0.2">
      <c r="A6" s="5"/>
      <c r="B6" s="214" t="s">
        <v>11</v>
      </c>
      <c r="C6" s="215"/>
      <c r="D6" s="216"/>
      <c r="E6" s="217" t="s">
        <v>12</v>
      </c>
      <c r="F6" s="218"/>
      <c r="G6" s="218"/>
      <c r="H6" s="218"/>
      <c r="I6" s="218"/>
      <c r="J6" s="219"/>
      <c r="K6" s="220" t="s">
        <v>5</v>
      </c>
    </row>
    <row r="7" spans="1:12" ht="12.75" x14ac:dyDescent="0.25">
      <c r="A7" s="29" t="s">
        <v>2</v>
      </c>
      <c r="B7" s="223" t="s">
        <v>13</v>
      </c>
      <c r="C7" s="225" t="s">
        <v>14</v>
      </c>
      <c r="D7" s="227" t="s">
        <v>4</v>
      </c>
      <c r="E7" s="217" t="s">
        <v>23</v>
      </c>
      <c r="F7" s="219"/>
      <c r="G7" s="217" t="s">
        <v>7</v>
      </c>
      <c r="H7" s="219"/>
      <c r="I7" s="214" t="s">
        <v>8</v>
      </c>
      <c r="J7" s="216"/>
      <c r="K7" s="221"/>
    </row>
    <row r="8" spans="1:12" ht="12.75" x14ac:dyDescent="0.2">
      <c r="A8" s="14"/>
      <c r="B8" s="224"/>
      <c r="C8" s="226"/>
      <c r="D8" s="228"/>
      <c r="E8" s="15" t="s">
        <v>6</v>
      </c>
      <c r="F8" s="16" t="s">
        <v>5</v>
      </c>
      <c r="G8" s="15" t="s">
        <v>6</v>
      </c>
      <c r="H8" s="57" t="s">
        <v>5</v>
      </c>
      <c r="I8" s="16" t="s">
        <v>6</v>
      </c>
      <c r="J8" s="57" t="s">
        <v>5</v>
      </c>
      <c r="K8" s="222"/>
    </row>
    <row r="9" spans="1:12" ht="12.75" x14ac:dyDescent="0.2">
      <c r="A9" s="16">
        <v>1</v>
      </c>
      <c r="B9" s="49">
        <v>2</v>
      </c>
      <c r="C9" s="16">
        <v>3</v>
      </c>
      <c r="D9" s="31">
        <v>4</v>
      </c>
      <c r="E9" s="16">
        <v>5</v>
      </c>
      <c r="F9" s="16" t="s">
        <v>15</v>
      </c>
      <c r="G9" s="16">
        <v>7</v>
      </c>
      <c r="H9" s="16" t="s">
        <v>16</v>
      </c>
      <c r="I9" s="16">
        <v>9</v>
      </c>
      <c r="J9" s="16" t="s">
        <v>17</v>
      </c>
      <c r="K9" s="16" t="s">
        <v>18</v>
      </c>
    </row>
    <row r="10" spans="1:12" ht="12.75" x14ac:dyDescent="0.25">
      <c r="A10" s="17"/>
      <c r="B10" s="188" t="s">
        <v>37</v>
      </c>
      <c r="C10" s="18"/>
      <c r="D10" s="81"/>
      <c r="E10" s="18"/>
      <c r="F10" s="17"/>
      <c r="G10" s="17"/>
      <c r="H10" s="19"/>
      <c r="I10" s="17"/>
      <c r="J10" s="19"/>
      <c r="K10" s="20"/>
    </row>
    <row r="11" spans="1:12" s="92" customFormat="1" x14ac:dyDescent="0.2">
      <c r="A11" s="93">
        <v>1</v>
      </c>
      <c r="B11" s="84" t="s">
        <v>176</v>
      </c>
      <c r="C11" s="86" t="s">
        <v>34</v>
      </c>
      <c r="D11" s="83">
        <v>25</v>
      </c>
      <c r="E11" s="87">
        <v>0</v>
      </c>
      <c r="F11" s="88">
        <f t="shared" ref="F11" si="0">E11*D11</f>
        <v>0</v>
      </c>
      <c r="G11" s="87">
        <v>0</v>
      </c>
      <c r="H11" s="88">
        <f t="shared" ref="H11" si="1">G11*D11</f>
        <v>0</v>
      </c>
      <c r="I11" s="87">
        <v>0</v>
      </c>
      <c r="J11" s="89">
        <f t="shared" ref="J11" si="2">I11*D11</f>
        <v>0</v>
      </c>
      <c r="K11" s="90">
        <f t="shared" ref="K11" si="3">F11+H11+J11</f>
        <v>0</v>
      </c>
      <c r="L11" s="91"/>
    </row>
    <row r="12" spans="1:12" ht="24" x14ac:dyDescent="0.2">
      <c r="A12" s="93">
        <v>2</v>
      </c>
      <c r="B12" s="84" t="s">
        <v>210</v>
      </c>
      <c r="C12" s="86" t="s">
        <v>34</v>
      </c>
      <c r="D12" s="83">
        <v>120</v>
      </c>
      <c r="E12" s="34">
        <v>0</v>
      </c>
      <c r="F12" s="35">
        <f t="shared" ref="F12:F28" si="4">E12*D12</f>
        <v>0</v>
      </c>
      <c r="G12" s="34">
        <v>0</v>
      </c>
      <c r="H12" s="35">
        <f t="shared" ref="H12:H28" si="5">G12*D12</f>
        <v>0</v>
      </c>
      <c r="I12" s="34">
        <v>0</v>
      </c>
      <c r="J12" s="36">
        <f t="shared" ref="J12:J28" si="6">I12*D12</f>
        <v>0</v>
      </c>
      <c r="K12" s="37">
        <f t="shared" ref="K12:K28" si="7">F12+H12+J12</f>
        <v>0</v>
      </c>
    </row>
    <row r="13" spans="1:12" x14ac:dyDescent="0.2">
      <c r="A13" s="93">
        <v>3</v>
      </c>
      <c r="B13" s="84" t="s">
        <v>46</v>
      </c>
      <c r="C13" s="86" t="s">
        <v>34</v>
      </c>
      <c r="D13" s="83">
        <v>730</v>
      </c>
      <c r="E13" s="34">
        <v>0</v>
      </c>
      <c r="F13" s="35">
        <f t="shared" ref="F13:F14" si="8">E13*D13</f>
        <v>0</v>
      </c>
      <c r="G13" s="34">
        <v>0</v>
      </c>
      <c r="H13" s="35">
        <f t="shared" ref="H13:H14" si="9">G13*D13</f>
        <v>0</v>
      </c>
      <c r="I13" s="34">
        <v>0</v>
      </c>
      <c r="J13" s="36">
        <f t="shared" ref="J13:J14" si="10">I13*D13</f>
        <v>0</v>
      </c>
      <c r="K13" s="37">
        <f t="shared" ref="K13:K14" si="11">F13+H13+J13</f>
        <v>0</v>
      </c>
    </row>
    <row r="14" spans="1:12" s="92" customFormat="1" x14ac:dyDescent="0.2">
      <c r="A14" s="93">
        <v>4</v>
      </c>
      <c r="B14" s="84" t="s">
        <v>47</v>
      </c>
      <c r="C14" s="86" t="s">
        <v>34</v>
      </c>
      <c r="D14" s="83">
        <v>385</v>
      </c>
      <c r="E14" s="87">
        <v>0</v>
      </c>
      <c r="F14" s="88">
        <f t="shared" si="8"/>
        <v>0</v>
      </c>
      <c r="G14" s="87">
        <v>0</v>
      </c>
      <c r="H14" s="88">
        <f t="shared" si="9"/>
        <v>0</v>
      </c>
      <c r="I14" s="87">
        <v>0</v>
      </c>
      <c r="J14" s="89">
        <f t="shared" si="10"/>
        <v>0</v>
      </c>
      <c r="K14" s="90">
        <f t="shared" si="11"/>
        <v>0</v>
      </c>
      <c r="L14" s="91"/>
    </row>
    <row r="15" spans="1:12" x14ac:dyDescent="0.2">
      <c r="A15" s="93">
        <v>5</v>
      </c>
      <c r="B15" s="84" t="s">
        <v>177</v>
      </c>
      <c r="C15" s="86" t="s">
        <v>34</v>
      </c>
      <c r="D15" s="83">
        <v>175</v>
      </c>
      <c r="E15" s="34">
        <v>0</v>
      </c>
      <c r="F15" s="35">
        <f t="shared" ref="F15" si="12">E15*D15</f>
        <v>0</v>
      </c>
      <c r="G15" s="34">
        <v>0</v>
      </c>
      <c r="H15" s="35">
        <f t="shared" ref="H15" si="13">G15*D15</f>
        <v>0</v>
      </c>
      <c r="I15" s="34">
        <v>0</v>
      </c>
      <c r="J15" s="36">
        <f t="shared" ref="J15" si="14">I15*D15</f>
        <v>0</v>
      </c>
      <c r="K15" s="37">
        <f t="shared" ref="K15" si="15">F15+H15+J15</f>
        <v>0</v>
      </c>
    </row>
    <row r="16" spans="1:12" x14ac:dyDescent="0.2">
      <c r="A16" s="93">
        <v>6</v>
      </c>
      <c r="B16" s="84" t="s">
        <v>179</v>
      </c>
      <c r="C16" s="86" t="s">
        <v>34</v>
      </c>
      <c r="D16" s="83">
        <v>715</v>
      </c>
      <c r="E16" s="34">
        <v>0</v>
      </c>
      <c r="F16" s="35">
        <f t="shared" si="4"/>
        <v>0</v>
      </c>
      <c r="G16" s="34">
        <v>0</v>
      </c>
      <c r="H16" s="35">
        <f t="shared" si="5"/>
        <v>0</v>
      </c>
      <c r="I16" s="34">
        <v>0</v>
      </c>
      <c r="J16" s="36">
        <f t="shared" si="6"/>
        <v>0</v>
      </c>
      <c r="K16" s="37">
        <f t="shared" si="7"/>
        <v>0</v>
      </c>
    </row>
    <row r="17" spans="1:12" x14ac:dyDescent="0.2">
      <c r="A17" s="93">
        <v>7</v>
      </c>
      <c r="B17" s="84" t="s">
        <v>178</v>
      </c>
      <c r="C17" s="86" t="s">
        <v>34</v>
      </c>
      <c r="D17" s="83">
        <v>715</v>
      </c>
      <c r="E17" s="34">
        <v>0</v>
      </c>
      <c r="F17" s="35">
        <f t="shared" si="4"/>
        <v>0</v>
      </c>
      <c r="G17" s="34">
        <v>0</v>
      </c>
      <c r="H17" s="35">
        <f t="shared" si="5"/>
        <v>0</v>
      </c>
      <c r="I17" s="34">
        <v>0</v>
      </c>
      <c r="J17" s="36">
        <f t="shared" si="6"/>
        <v>0</v>
      </c>
      <c r="K17" s="37">
        <f t="shared" si="7"/>
        <v>0</v>
      </c>
    </row>
    <row r="18" spans="1:12" x14ac:dyDescent="0.2">
      <c r="A18" s="93">
        <v>8</v>
      </c>
      <c r="B18" s="84" t="s">
        <v>45</v>
      </c>
      <c r="C18" s="86" t="s">
        <v>34</v>
      </c>
      <c r="D18" s="83">
        <v>205</v>
      </c>
      <c r="E18" s="34">
        <v>0</v>
      </c>
      <c r="F18" s="35">
        <f t="shared" ref="F18" si="16">E18*D18</f>
        <v>0</v>
      </c>
      <c r="G18" s="34">
        <v>0</v>
      </c>
      <c r="H18" s="35">
        <f t="shared" ref="H18" si="17">G18*D18</f>
        <v>0</v>
      </c>
      <c r="I18" s="34">
        <v>0</v>
      </c>
      <c r="J18" s="36">
        <f t="shared" ref="J18" si="18">I18*D18</f>
        <v>0</v>
      </c>
      <c r="K18" s="37">
        <f t="shared" ref="K18" si="19">F18+H18+J18</f>
        <v>0</v>
      </c>
    </row>
    <row r="19" spans="1:12" x14ac:dyDescent="0.2">
      <c r="A19" s="93">
        <v>9</v>
      </c>
      <c r="B19" s="84" t="s">
        <v>38</v>
      </c>
      <c r="C19" s="86" t="s">
        <v>34</v>
      </c>
      <c r="D19" s="83">
        <v>77</v>
      </c>
      <c r="E19" s="34">
        <v>0</v>
      </c>
      <c r="F19" s="35">
        <f t="shared" si="4"/>
        <v>0</v>
      </c>
      <c r="G19" s="34">
        <v>0</v>
      </c>
      <c r="H19" s="35">
        <f t="shared" si="5"/>
        <v>0</v>
      </c>
      <c r="I19" s="34">
        <v>0</v>
      </c>
      <c r="J19" s="36">
        <f t="shared" si="6"/>
        <v>0</v>
      </c>
      <c r="K19" s="37">
        <f t="shared" si="7"/>
        <v>0</v>
      </c>
    </row>
    <row r="20" spans="1:12" x14ac:dyDescent="0.2">
      <c r="A20" s="93">
        <v>10</v>
      </c>
      <c r="B20" s="84" t="s">
        <v>48</v>
      </c>
      <c r="C20" s="86" t="s">
        <v>21</v>
      </c>
      <c r="D20" s="83">
        <v>25</v>
      </c>
      <c r="E20" s="34">
        <v>0</v>
      </c>
      <c r="F20" s="35">
        <f t="shared" ref="F20:F23" si="20">E20*D20</f>
        <v>0</v>
      </c>
      <c r="G20" s="34">
        <v>0</v>
      </c>
      <c r="H20" s="35">
        <f t="shared" ref="H20:H23" si="21">G20*D20</f>
        <v>0</v>
      </c>
      <c r="I20" s="34">
        <v>0</v>
      </c>
      <c r="J20" s="36">
        <f t="shared" ref="J20:J23" si="22">I20*D20</f>
        <v>0</v>
      </c>
      <c r="K20" s="37">
        <f t="shared" ref="K20:K23" si="23">F20+H20+J20</f>
        <v>0</v>
      </c>
    </row>
    <row r="21" spans="1:12" x14ac:dyDescent="0.2">
      <c r="A21" s="93">
        <v>11</v>
      </c>
      <c r="B21" s="65" t="s">
        <v>180</v>
      </c>
      <c r="C21" s="86" t="s">
        <v>34</v>
      </c>
      <c r="D21" s="128">
        <v>65</v>
      </c>
      <c r="E21" s="34">
        <v>0</v>
      </c>
      <c r="F21" s="35">
        <f t="shared" si="20"/>
        <v>0</v>
      </c>
      <c r="G21" s="34">
        <v>0</v>
      </c>
      <c r="H21" s="35">
        <f t="shared" si="21"/>
        <v>0</v>
      </c>
      <c r="I21" s="34">
        <v>0</v>
      </c>
      <c r="J21" s="36">
        <f t="shared" si="22"/>
        <v>0</v>
      </c>
      <c r="K21" s="37">
        <f t="shared" si="23"/>
        <v>0</v>
      </c>
    </row>
    <row r="22" spans="1:12" s="92" customFormat="1" x14ac:dyDescent="0.2">
      <c r="A22" s="93">
        <v>12</v>
      </c>
      <c r="B22" s="84" t="s">
        <v>39</v>
      </c>
      <c r="C22" s="86" t="s">
        <v>34</v>
      </c>
      <c r="D22" s="128">
        <v>650</v>
      </c>
      <c r="E22" s="87">
        <v>0</v>
      </c>
      <c r="F22" s="88">
        <f t="shared" si="20"/>
        <v>0</v>
      </c>
      <c r="G22" s="87">
        <v>0</v>
      </c>
      <c r="H22" s="88">
        <f t="shared" si="21"/>
        <v>0</v>
      </c>
      <c r="I22" s="87">
        <v>0</v>
      </c>
      <c r="J22" s="89">
        <f t="shared" si="22"/>
        <v>0</v>
      </c>
      <c r="K22" s="90">
        <f t="shared" si="23"/>
        <v>0</v>
      </c>
      <c r="L22" s="91"/>
    </row>
    <row r="23" spans="1:12" s="92" customFormat="1" x14ac:dyDescent="0.2">
      <c r="A23" s="93">
        <v>13</v>
      </c>
      <c r="B23" s="84" t="s">
        <v>181</v>
      </c>
      <c r="C23" s="86" t="s">
        <v>34</v>
      </c>
      <c r="D23" s="128">
        <v>715</v>
      </c>
      <c r="E23" s="87">
        <v>0</v>
      </c>
      <c r="F23" s="88">
        <f t="shared" si="20"/>
        <v>0</v>
      </c>
      <c r="G23" s="87">
        <v>0</v>
      </c>
      <c r="H23" s="88">
        <f t="shared" si="21"/>
        <v>0</v>
      </c>
      <c r="I23" s="87">
        <v>0</v>
      </c>
      <c r="J23" s="89">
        <f t="shared" si="22"/>
        <v>0</v>
      </c>
      <c r="K23" s="90">
        <f t="shared" si="23"/>
        <v>0</v>
      </c>
      <c r="L23" s="91"/>
    </row>
    <row r="24" spans="1:12" x14ac:dyDescent="0.2">
      <c r="A24" s="93">
        <v>14</v>
      </c>
      <c r="B24" s="65" t="s">
        <v>211</v>
      </c>
      <c r="C24" s="66" t="s">
        <v>21</v>
      </c>
      <c r="D24" s="128">
        <v>28</v>
      </c>
      <c r="E24" s="34">
        <v>0</v>
      </c>
      <c r="F24" s="35">
        <f t="shared" si="4"/>
        <v>0</v>
      </c>
      <c r="G24" s="34">
        <v>0</v>
      </c>
      <c r="H24" s="35">
        <f t="shared" si="5"/>
        <v>0</v>
      </c>
      <c r="I24" s="34">
        <v>0</v>
      </c>
      <c r="J24" s="36">
        <f t="shared" si="6"/>
        <v>0</v>
      </c>
      <c r="K24" s="37">
        <f t="shared" si="7"/>
        <v>0</v>
      </c>
    </row>
    <row r="25" spans="1:12" x14ac:dyDescent="0.2">
      <c r="A25" s="93">
        <v>15</v>
      </c>
      <c r="B25" s="65" t="s">
        <v>88</v>
      </c>
      <c r="C25" s="66" t="s">
        <v>21</v>
      </c>
      <c r="D25" s="128">
        <v>8</v>
      </c>
      <c r="E25" s="34">
        <v>0</v>
      </c>
      <c r="F25" s="35">
        <f t="shared" si="4"/>
        <v>0</v>
      </c>
      <c r="G25" s="34">
        <v>0</v>
      </c>
      <c r="H25" s="35">
        <f t="shared" si="5"/>
        <v>0</v>
      </c>
      <c r="I25" s="34">
        <v>0</v>
      </c>
      <c r="J25" s="36">
        <f t="shared" si="6"/>
        <v>0</v>
      </c>
      <c r="K25" s="37">
        <f t="shared" si="7"/>
        <v>0</v>
      </c>
    </row>
    <row r="26" spans="1:12" x14ac:dyDescent="0.2">
      <c r="A26" s="93">
        <v>16</v>
      </c>
      <c r="B26" s="65" t="s">
        <v>89</v>
      </c>
      <c r="C26" s="66" t="s">
        <v>21</v>
      </c>
      <c r="D26" s="128">
        <v>8</v>
      </c>
      <c r="E26" s="34">
        <v>0</v>
      </c>
      <c r="F26" s="35">
        <f t="shared" ref="F26" si="24">E26*D26</f>
        <v>0</v>
      </c>
      <c r="G26" s="34">
        <v>0</v>
      </c>
      <c r="H26" s="35">
        <f t="shared" ref="H26" si="25">G26*D26</f>
        <v>0</v>
      </c>
      <c r="I26" s="34">
        <v>0</v>
      </c>
      <c r="J26" s="36">
        <f t="shared" ref="J26" si="26">I26*D26</f>
        <v>0</v>
      </c>
      <c r="K26" s="37">
        <f t="shared" ref="K26" si="27">F26+H26+J26</f>
        <v>0</v>
      </c>
    </row>
    <row r="27" spans="1:12" ht="24" x14ac:dyDescent="0.2">
      <c r="A27" s="93">
        <v>17</v>
      </c>
      <c r="B27" s="65" t="s">
        <v>35</v>
      </c>
      <c r="C27" s="66" t="s">
        <v>40</v>
      </c>
      <c r="D27" s="128">
        <v>120</v>
      </c>
      <c r="E27" s="34">
        <v>0</v>
      </c>
      <c r="F27" s="35">
        <f t="shared" si="4"/>
        <v>0</v>
      </c>
      <c r="G27" s="34">
        <v>0</v>
      </c>
      <c r="H27" s="35">
        <f t="shared" si="5"/>
        <v>0</v>
      </c>
      <c r="I27" s="34">
        <v>0</v>
      </c>
      <c r="J27" s="36">
        <f t="shared" si="6"/>
        <v>0</v>
      </c>
      <c r="K27" s="37">
        <f>F27+H27+J27</f>
        <v>0</v>
      </c>
    </row>
    <row r="28" spans="1:12" x14ac:dyDescent="0.2">
      <c r="A28" s="93">
        <v>18</v>
      </c>
      <c r="B28" s="65" t="s">
        <v>24</v>
      </c>
      <c r="C28" s="66" t="s">
        <v>40</v>
      </c>
      <c r="D28" s="128">
        <v>120</v>
      </c>
      <c r="E28" s="34">
        <v>0</v>
      </c>
      <c r="F28" s="35">
        <f t="shared" si="4"/>
        <v>0</v>
      </c>
      <c r="G28" s="34">
        <v>0</v>
      </c>
      <c r="H28" s="35">
        <f t="shared" si="5"/>
        <v>0</v>
      </c>
      <c r="I28" s="34">
        <v>0</v>
      </c>
      <c r="J28" s="36">
        <f t="shared" si="6"/>
        <v>0</v>
      </c>
      <c r="K28" s="37">
        <f t="shared" si="7"/>
        <v>0</v>
      </c>
    </row>
    <row r="29" spans="1:12" ht="24" x14ac:dyDescent="0.2">
      <c r="A29" s="64"/>
      <c r="B29" s="187" t="s">
        <v>49</v>
      </c>
      <c r="C29" s="66"/>
      <c r="D29" s="186"/>
      <c r="E29" s="34"/>
      <c r="F29" s="35"/>
      <c r="G29" s="34"/>
      <c r="H29" s="35"/>
      <c r="I29" s="34"/>
      <c r="J29" s="36"/>
      <c r="K29" s="37"/>
    </row>
    <row r="30" spans="1:12" s="92" customFormat="1" x14ac:dyDescent="0.2">
      <c r="A30" s="93">
        <v>1</v>
      </c>
      <c r="B30" s="84" t="s">
        <v>36</v>
      </c>
      <c r="C30" s="86" t="s">
        <v>34</v>
      </c>
      <c r="D30" s="83">
        <v>135</v>
      </c>
      <c r="E30" s="87">
        <v>0</v>
      </c>
      <c r="F30" s="88">
        <f t="shared" ref="F30" si="28">E30*D30</f>
        <v>0</v>
      </c>
      <c r="G30" s="87">
        <v>0</v>
      </c>
      <c r="H30" s="88">
        <f t="shared" ref="H30" si="29">G30*D30</f>
        <v>0</v>
      </c>
      <c r="I30" s="87">
        <v>0</v>
      </c>
      <c r="J30" s="89">
        <f t="shared" ref="J30" si="30">I30*D30</f>
        <v>0</v>
      </c>
      <c r="K30" s="90">
        <f t="shared" ref="K30" si="31">F30+H30+J30</f>
        <v>0</v>
      </c>
      <c r="L30" s="91"/>
    </row>
    <row r="31" spans="1:12" x14ac:dyDescent="0.2">
      <c r="A31" s="93">
        <v>2</v>
      </c>
      <c r="B31" s="84" t="s">
        <v>213</v>
      </c>
      <c r="C31" s="86" t="s">
        <v>34</v>
      </c>
      <c r="D31" s="83">
        <v>170</v>
      </c>
      <c r="E31" s="34">
        <v>0</v>
      </c>
      <c r="F31" s="35">
        <f t="shared" ref="F31:F35" si="32">E31*D31</f>
        <v>0</v>
      </c>
      <c r="G31" s="34">
        <v>0</v>
      </c>
      <c r="H31" s="35">
        <f t="shared" ref="H31:H35" si="33">G31*D31</f>
        <v>0</v>
      </c>
      <c r="I31" s="34">
        <v>0</v>
      </c>
      <c r="J31" s="36">
        <f t="shared" ref="J31:J35" si="34">I31*D31</f>
        <v>0</v>
      </c>
      <c r="K31" s="37">
        <f t="shared" ref="K31:K35" si="35">F31+H31+J31</f>
        <v>0</v>
      </c>
    </row>
    <row r="32" spans="1:12" s="92" customFormat="1" x14ac:dyDescent="0.2">
      <c r="A32" s="93">
        <v>3</v>
      </c>
      <c r="B32" s="84" t="s">
        <v>32</v>
      </c>
      <c r="C32" s="86" t="s">
        <v>34</v>
      </c>
      <c r="D32" s="83">
        <v>265</v>
      </c>
      <c r="E32" s="87">
        <v>0</v>
      </c>
      <c r="F32" s="88">
        <f t="shared" ref="F32" si="36">E32*D32</f>
        <v>0</v>
      </c>
      <c r="G32" s="87">
        <v>0</v>
      </c>
      <c r="H32" s="88">
        <f t="shared" ref="H32" si="37">G32*D32</f>
        <v>0</v>
      </c>
      <c r="I32" s="87">
        <v>0</v>
      </c>
      <c r="J32" s="89">
        <f t="shared" ref="J32" si="38">I32*D32</f>
        <v>0</v>
      </c>
      <c r="K32" s="90">
        <f t="shared" ref="K32" si="39">F32+H32+J32</f>
        <v>0</v>
      </c>
      <c r="L32" s="91"/>
    </row>
    <row r="33" spans="1:13" x14ac:dyDescent="0.2">
      <c r="A33" s="93">
        <v>4</v>
      </c>
      <c r="B33" s="84" t="s">
        <v>185</v>
      </c>
      <c r="C33" s="86" t="s">
        <v>34</v>
      </c>
      <c r="D33" s="83">
        <v>180</v>
      </c>
      <c r="E33" s="34">
        <v>0</v>
      </c>
      <c r="F33" s="35">
        <f t="shared" si="32"/>
        <v>0</v>
      </c>
      <c r="G33" s="34">
        <v>0</v>
      </c>
      <c r="H33" s="35">
        <f t="shared" si="33"/>
        <v>0</v>
      </c>
      <c r="I33" s="34">
        <v>0</v>
      </c>
      <c r="J33" s="36">
        <f t="shared" si="34"/>
        <v>0</v>
      </c>
      <c r="K33" s="37">
        <f t="shared" si="35"/>
        <v>0</v>
      </c>
    </row>
    <row r="34" spans="1:13" s="92" customFormat="1" ht="24" x14ac:dyDescent="0.2">
      <c r="A34" s="93">
        <v>5</v>
      </c>
      <c r="B34" s="84" t="s">
        <v>172</v>
      </c>
      <c r="C34" s="86" t="s">
        <v>34</v>
      </c>
      <c r="D34" s="128">
        <v>690</v>
      </c>
      <c r="E34" s="87">
        <v>0</v>
      </c>
      <c r="F34" s="88">
        <f>E34*D34</f>
        <v>0</v>
      </c>
      <c r="G34" s="87">
        <v>0</v>
      </c>
      <c r="H34" s="88">
        <f>G34*D34</f>
        <v>0</v>
      </c>
      <c r="I34" s="87">
        <v>0</v>
      </c>
      <c r="J34" s="89">
        <f>I34*D34</f>
        <v>0</v>
      </c>
      <c r="K34" s="90">
        <f t="shared" ref="K34" si="40">F34+H34+J34</f>
        <v>0</v>
      </c>
      <c r="L34" s="60"/>
    </row>
    <row r="35" spans="1:13" ht="24" x14ac:dyDescent="0.2">
      <c r="A35" s="93">
        <v>6</v>
      </c>
      <c r="B35" s="65" t="s">
        <v>44</v>
      </c>
      <c r="C35" s="66" t="s">
        <v>34</v>
      </c>
      <c r="D35" s="128">
        <v>205</v>
      </c>
      <c r="E35" s="34">
        <v>0</v>
      </c>
      <c r="F35" s="35">
        <f t="shared" si="32"/>
        <v>0</v>
      </c>
      <c r="G35" s="34">
        <v>0</v>
      </c>
      <c r="H35" s="35">
        <f t="shared" si="33"/>
        <v>0</v>
      </c>
      <c r="I35" s="34">
        <v>0</v>
      </c>
      <c r="J35" s="36">
        <f t="shared" si="34"/>
        <v>0</v>
      </c>
      <c r="K35" s="37">
        <f t="shared" si="35"/>
        <v>0</v>
      </c>
    </row>
    <row r="36" spans="1:13" x14ac:dyDescent="0.2">
      <c r="A36" s="64"/>
      <c r="B36" s="187" t="s">
        <v>41</v>
      </c>
      <c r="C36" s="66"/>
      <c r="D36" s="186"/>
      <c r="E36" s="34"/>
      <c r="F36" s="35"/>
      <c r="G36" s="34"/>
      <c r="H36" s="35"/>
      <c r="I36" s="34"/>
      <c r="J36" s="36"/>
      <c r="K36" s="37"/>
    </row>
    <row r="37" spans="1:13" s="92" customFormat="1" ht="24" x14ac:dyDescent="0.2">
      <c r="A37" s="93">
        <v>1</v>
      </c>
      <c r="B37" s="67" t="s">
        <v>182</v>
      </c>
      <c r="C37" s="86" t="s">
        <v>34</v>
      </c>
      <c r="D37" s="83">
        <v>715</v>
      </c>
      <c r="E37" s="87">
        <v>0</v>
      </c>
      <c r="F37" s="88">
        <f t="shared" ref="F37" si="41">E37*D37</f>
        <v>0</v>
      </c>
      <c r="G37" s="87">
        <v>0</v>
      </c>
      <c r="H37" s="88">
        <f t="shared" ref="H37" si="42">G37*D37</f>
        <v>0</v>
      </c>
      <c r="I37" s="87">
        <v>0</v>
      </c>
      <c r="J37" s="89">
        <f t="shared" ref="J37" si="43">I37*D37</f>
        <v>0</v>
      </c>
      <c r="K37" s="90">
        <f t="shared" ref="K37" si="44">F37+H37+J37</f>
        <v>0</v>
      </c>
      <c r="L37" s="62"/>
      <c r="M37" s="63"/>
    </row>
    <row r="38" spans="1:13" x14ac:dyDescent="0.2">
      <c r="A38" s="93">
        <v>2</v>
      </c>
      <c r="B38" s="67" t="s">
        <v>212</v>
      </c>
      <c r="C38" s="86" t="s">
        <v>34</v>
      </c>
      <c r="D38" s="83">
        <v>450</v>
      </c>
      <c r="E38" s="34">
        <v>0</v>
      </c>
      <c r="F38" s="35">
        <f t="shared" ref="F38:F42" si="45">E38*D38</f>
        <v>0</v>
      </c>
      <c r="G38" s="34">
        <v>0</v>
      </c>
      <c r="H38" s="35">
        <f t="shared" ref="H38:H42" si="46">G38*D38</f>
        <v>0</v>
      </c>
      <c r="I38" s="34">
        <v>0</v>
      </c>
      <c r="J38" s="36">
        <f t="shared" ref="J38:J42" si="47">I38*D38</f>
        <v>0</v>
      </c>
      <c r="K38" s="37">
        <f t="shared" ref="K38:K42" si="48">F38+H38+J38</f>
        <v>0</v>
      </c>
      <c r="L38" s="62"/>
      <c r="M38" s="63"/>
    </row>
    <row r="39" spans="1:13" ht="24" x14ac:dyDescent="0.2">
      <c r="A39" s="93">
        <v>3</v>
      </c>
      <c r="B39" s="94" t="s">
        <v>91</v>
      </c>
      <c r="C39" s="86" t="s">
        <v>34</v>
      </c>
      <c r="D39" s="83">
        <v>172</v>
      </c>
      <c r="E39" s="34">
        <v>0</v>
      </c>
      <c r="F39" s="35">
        <f t="shared" si="45"/>
        <v>0</v>
      </c>
      <c r="G39" s="34">
        <v>0</v>
      </c>
      <c r="H39" s="35">
        <f t="shared" si="46"/>
        <v>0</v>
      </c>
      <c r="I39" s="34">
        <v>0</v>
      </c>
      <c r="J39" s="36">
        <f t="shared" si="47"/>
        <v>0</v>
      </c>
      <c r="K39" s="37">
        <f t="shared" si="48"/>
        <v>0</v>
      </c>
    </row>
    <row r="40" spans="1:13" ht="24" x14ac:dyDescent="0.2">
      <c r="A40" s="93">
        <v>4</v>
      </c>
      <c r="B40" s="190" t="s">
        <v>109</v>
      </c>
      <c r="C40" s="86" t="s">
        <v>34</v>
      </c>
      <c r="D40" s="83">
        <v>450</v>
      </c>
      <c r="E40" s="34">
        <v>0</v>
      </c>
      <c r="F40" s="35">
        <f t="shared" si="45"/>
        <v>0</v>
      </c>
      <c r="G40" s="34">
        <v>0</v>
      </c>
      <c r="H40" s="35">
        <f t="shared" si="46"/>
        <v>0</v>
      </c>
      <c r="I40" s="34">
        <v>0</v>
      </c>
      <c r="J40" s="36">
        <f t="shared" si="47"/>
        <v>0</v>
      </c>
      <c r="K40" s="37">
        <f t="shared" si="48"/>
        <v>0</v>
      </c>
    </row>
    <row r="41" spans="1:13" ht="24" x14ac:dyDescent="0.2">
      <c r="A41" s="93">
        <v>5</v>
      </c>
      <c r="B41" s="190" t="s">
        <v>214</v>
      </c>
      <c r="C41" s="86" t="s">
        <v>34</v>
      </c>
      <c r="D41" s="83">
        <v>80</v>
      </c>
      <c r="E41" s="34">
        <v>0</v>
      </c>
      <c r="F41" s="35">
        <f t="shared" ref="F41" si="49">E41*D41</f>
        <v>0</v>
      </c>
      <c r="G41" s="34">
        <v>0</v>
      </c>
      <c r="H41" s="35">
        <f t="shared" ref="H41" si="50">G41*D41</f>
        <v>0</v>
      </c>
      <c r="I41" s="34">
        <v>0</v>
      </c>
      <c r="J41" s="36">
        <f t="shared" ref="J41" si="51">I41*D41</f>
        <v>0</v>
      </c>
      <c r="K41" s="37">
        <f t="shared" ref="K41" si="52">F41+H41+J41</f>
        <v>0</v>
      </c>
    </row>
    <row r="42" spans="1:13" x14ac:dyDescent="0.2">
      <c r="A42" s="93">
        <v>6</v>
      </c>
      <c r="B42" s="190" t="s">
        <v>219</v>
      </c>
      <c r="C42" s="85" t="s">
        <v>42</v>
      </c>
      <c r="D42" s="83">
        <v>295</v>
      </c>
      <c r="E42" s="34">
        <v>0</v>
      </c>
      <c r="F42" s="35">
        <f t="shared" si="45"/>
        <v>0</v>
      </c>
      <c r="G42" s="34">
        <v>0</v>
      </c>
      <c r="H42" s="35">
        <f t="shared" si="46"/>
        <v>0</v>
      </c>
      <c r="I42" s="34">
        <v>0</v>
      </c>
      <c r="J42" s="36">
        <f t="shared" si="47"/>
        <v>0</v>
      </c>
      <c r="K42" s="37">
        <f t="shared" si="48"/>
        <v>0</v>
      </c>
      <c r="L42" s="60"/>
    </row>
    <row r="43" spans="1:13" x14ac:dyDescent="0.2">
      <c r="A43" s="64"/>
      <c r="B43" s="187" t="s">
        <v>43</v>
      </c>
      <c r="C43" s="66"/>
      <c r="D43" s="186"/>
      <c r="E43" s="34"/>
      <c r="F43" s="35"/>
      <c r="G43" s="34"/>
      <c r="H43" s="35"/>
      <c r="I43" s="34"/>
      <c r="J43" s="36"/>
      <c r="K43" s="37"/>
    </row>
    <row r="44" spans="1:13" ht="36" x14ac:dyDescent="0.2">
      <c r="A44" s="93">
        <v>1</v>
      </c>
      <c r="B44" s="190" t="s">
        <v>220</v>
      </c>
      <c r="C44" s="86" t="s">
        <v>34</v>
      </c>
      <c r="D44" s="83">
        <v>97</v>
      </c>
      <c r="E44" s="34">
        <v>0</v>
      </c>
      <c r="F44" s="35">
        <f t="shared" ref="F44:F49" si="53">E44*D44</f>
        <v>0</v>
      </c>
      <c r="G44" s="34">
        <v>0</v>
      </c>
      <c r="H44" s="35">
        <f t="shared" ref="H44:H49" si="54">G44*D44</f>
        <v>0</v>
      </c>
      <c r="I44" s="34">
        <v>0</v>
      </c>
      <c r="J44" s="36">
        <f t="shared" ref="J44:J49" si="55">I44*D44</f>
        <v>0</v>
      </c>
      <c r="K44" s="37">
        <f t="shared" ref="K44:K49" si="56">F44+H44+J44</f>
        <v>0</v>
      </c>
      <c r="L44" s="60"/>
    </row>
    <row r="45" spans="1:13" s="92" customFormat="1" ht="24" x14ac:dyDescent="0.2">
      <c r="A45" s="93">
        <v>2</v>
      </c>
      <c r="B45" s="190" t="s">
        <v>215</v>
      </c>
      <c r="C45" s="86" t="s">
        <v>21</v>
      </c>
      <c r="D45" s="83">
        <v>12</v>
      </c>
      <c r="E45" s="87">
        <v>0</v>
      </c>
      <c r="F45" s="88">
        <f t="shared" ref="F45" si="57">E45*D45</f>
        <v>0</v>
      </c>
      <c r="G45" s="87">
        <v>0</v>
      </c>
      <c r="H45" s="88">
        <f t="shared" ref="H45" si="58">G45*D45</f>
        <v>0</v>
      </c>
      <c r="I45" s="87">
        <v>0</v>
      </c>
      <c r="J45" s="89">
        <f t="shared" ref="J45" si="59">I45*D45</f>
        <v>0</v>
      </c>
      <c r="K45" s="90">
        <f t="shared" ref="K45" si="60">F45+H45+J45</f>
        <v>0</v>
      </c>
      <c r="L45" s="60"/>
    </row>
    <row r="46" spans="1:13" ht="24" x14ac:dyDescent="0.2">
      <c r="A46" s="93">
        <v>3</v>
      </c>
      <c r="B46" s="84" t="s">
        <v>184</v>
      </c>
      <c r="C46" s="86" t="s">
        <v>21</v>
      </c>
      <c r="D46" s="83">
        <v>6</v>
      </c>
      <c r="E46" s="34">
        <v>0</v>
      </c>
      <c r="F46" s="35">
        <f t="shared" si="53"/>
        <v>0</v>
      </c>
      <c r="G46" s="34">
        <v>0</v>
      </c>
      <c r="H46" s="35">
        <f t="shared" si="54"/>
        <v>0</v>
      </c>
      <c r="I46" s="34">
        <v>0</v>
      </c>
      <c r="J46" s="36">
        <f t="shared" si="55"/>
        <v>0</v>
      </c>
      <c r="K46" s="37">
        <f t="shared" si="56"/>
        <v>0</v>
      </c>
      <c r="L46" s="60"/>
    </row>
    <row r="47" spans="1:13" s="92" customFormat="1" ht="24" x14ac:dyDescent="0.2">
      <c r="A47" s="93">
        <v>4</v>
      </c>
      <c r="B47" s="84" t="s">
        <v>221</v>
      </c>
      <c r="C47" s="86" t="s">
        <v>34</v>
      </c>
      <c r="D47" s="83">
        <v>90</v>
      </c>
      <c r="E47" s="87">
        <v>0</v>
      </c>
      <c r="F47" s="88">
        <f t="shared" ref="F47" si="61">E47*D47</f>
        <v>0</v>
      </c>
      <c r="G47" s="87">
        <v>0</v>
      </c>
      <c r="H47" s="88">
        <f t="shared" ref="H47" si="62">G47*D47</f>
        <v>0</v>
      </c>
      <c r="I47" s="87">
        <v>0</v>
      </c>
      <c r="J47" s="89">
        <f t="shared" ref="J47" si="63">I47*D47</f>
        <v>0</v>
      </c>
      <c r="K47" s="90">
        <f t="shared" ref="K47" si="64">F47+H47+J47</f>
        <v>0</v>
      </c>
      <c r="L47" s="60"/>
    </row>
    <row r="48" spans="1:13" ht="24" x14ac:dyDescent="0.2">
      <c r="A48" s="93">
        <v>5</v>
      </c>
      <c r="B48" s="190" t="s">
        <v>216</v>
      </c>
      <c r="C48" s="86" t="s">
        <v>34</v>
      </c>
      <c r="D48" s="83">
        <v>75</v>
      </c>
      <c r="E48" s="34">
        <v>0</v>
      </c>
      <c r="F48" s="35">
        <f t="shared" si="53"/>
        <v>0</v>
      </c>
      <c r="G48" s="34">
        <v>0</v>
      </c>
      <c r="H48" s="35">
        <f t="shared" si="54"/>
        <v>0</v>
      </c>
      <c r="I48" s="34">
        <v>0</v>
      </c>
      <c r="J48" s="36">
        <f t="shared" si="55"/>
        <v>0</v>
      </c>
      <c r="K48" s="37">
        <f t="shared" si="56"/>
        <v>0</v>
      </c>
      <c r="L48" s="60"/>
    </row>
    <row r="49" spans="1:12" s="92" customFormat="1" ht="24" x14ac:dyDescent="0.2">
      <c r="A49" s="93">
        <v>6</v>
      </c>
      <c r="B49" s="84" t="s">
        <v>173</v>
      </c>
      <c r="C49" s="86" t="s">
        <v>21</v>
      </c>
      <c r="D49" s="83">
        <v>12</v>
      </c>
      <c r="E49" s="87">
        <v>0</v>
      </c>
      <c r="F49" s="88">
        <f t="shared" si="53"/>
        <v>0</v>
      </c>
      <c r="G49" s="87">
        <v>0</v>
      </c>
      <c r="H49" s="88">
        <f t="shared" si="54"/>
        <v>0</v>
      </c>
      <c r="I49" s="87">
        <v>0</v>
      </c>
      <c r="J49" s="89">
        <f t="shared" si="55"/>
        <v>0</v>
      </c>
      <c r="K49" s="90">
        <f t="shared" si="56"/>
        <v>0</v>
      </c>
      <c r="L49" s="60"/>
    </row>
    <row r="50" spans="1:12" x14ac:dyDescent="0.2">
      <c r="A50" s="64"/>
      <c r="B50" s="187" t="s">
        <v>25</v>
      </c>
      <c r="C50" s="66"/>
      <c r="D50" s="186"/>
      <c r="E50" s="34"/>
      <c r="F50" s="35"/>
      <c r="G50" s="34"/>
      <c r="H50" s="35"/>
      <c r="I50" s="34"/>
      <c r="J50" s="36"/>
      <c r="K50" s="37"/>
    </row>
    <row r="51" spans="1:12" ht="24" x14ac:dyDescent="0.2">
      <c r="A51" s="64">
        <v>1</v>
      </c>
      <c r="B51" s="84" t="s">
        <v>92</v>
      </c>
      <c r="C51" s="86" t="s">
        <v>34</v>
      </c>
      <c r="D51" s="83">
        <v>195</v>
      </c>
      <c r="E51" s="34">
        <v>0</v>
      </c>
      <c r="F51" s="35">
        <f>E51*D51</f>
        <v>0</v>
      </c>
      <c r="G51" s="34">
        <v>0</v>
      </c>
      <c r="H51" s="35">
        <f>G51*D51</f>
        <v>0</v>
      </c>
      <c r="I51" s="34">
        <v>0</v>
      </c>
      <c r="J51" s="36">
        <f>I51*D51</f>
        <v>0</v>
      </c>
      <c r="K51" s="37">
        <f>F51+H51+J51</f>
        <v>0</v>
      </c>
    </row>
    <row r="52" spans="1:12" ht="24" x14ac:dyDescent="0.2">
      <c r="A52" s="64">
        <v>2</v>
      </c>
      <c r="B52" s="84" t="s">
        <v>93</v>
      </c>
      <c r="C52" s="86" t="s">
        <v>34</v>
      </c>
      <c r="D52" s="83">
        <v>26</v>
      </c>
      <c r="E52" s="34">
        <v>0</v>
      </c>
      <c r="F52" s="35">
        <f t="shared" ref="F52:F55" si="65">E52*D52</f>
        <v>0</v>
      </c>
      <c r="G52" s="34">
        <v>0</v>
      </c>
      <c r="H52" s="35">
        <f t="shared" ref="H52:H55" si="66">G52*D52</f>
        <v>0</v>
      </c>
      <c r="I52" s="34">
        <v>0</v>
      </c>
      <c r="J52" s="36">
        <f t="shared" ref="J52:J55" si="67">I52*D52</f>
        <v>0</v>
      </c>
      <c r="K52" s="37">
        <f t="shared" ref="K52:K55" si="68">F52+H52+J52</f>
        <v>0</v>
      </c>
    </row>
    <row r="53" spans="1:12" ht="24" x14ac:dyDescent="0.2">
      <c r="A53" s="93">
        <v>3</v>
      </c>
      <c r="B53" s="84" t="s">
        <v>217</v>
      </c>
      <c r="C53" s="86" t="s">
        <v>34</v>
      </c>
      <c r="D53" s="83">
        <v>650</v>
      </c>
      <c r="E53" s="34">
        <v>0</v>
      </c>
      <c r="F53" s="35">
        <f t="shared" ref="F53" si="69">E53*D53</f>
        <v>0</v>
      </c>
      <c r="G53" s="34">
        <v>0</v>
      </c>
      <c r="H53" s="35">
        <f t="shared" ref="H53" si="70">G53*D53</f>
        <v>0</v>
      </c>
      <c r="I53" s="34">
        <v>0</v>
      </c>
      <c r="J53" s="36">
        <f t="shared" ref="J53" si="71">I53*D53</f>
        <v>0</v>
      </c>
      <c r="K53" s="37">
        <f t="shared" ref="K53" si="72">F53+H53+J53</f>
        <v>0</v>
      </c>
    </row>
    <row r="54" spans="1:12" ht="24" x14ac:dyDescent="0.2">
      <c r="A54" s="93">
        <v>4</v>
      </c>
      <c r="B54" s="84" t="s">
        <v>183</v>
      </c>
      <c r="C54" s="86" t="s">
        <v>33</v>
      </c>
      <c r="D54" s="128">
        <v>4</v>
      </c>
      <c r="E54" s="34">
        <v>0</v>
      </c>
      <c r="F54" s="35">
        <f t="shared" si="65"/>
        <v>0</v>
      </c>
      <c r="G54" s="34">
        <v>0</v>
      </c>
      <c r="H54" s="35">
        <f t="shared" si="66"/>
        <v>0</v>
      </c>
      <c r="I54" s="34">
        <v>0</v>
      </c>
      <c r="J54" s="36">
        <f t="shared" si="67"/>
        <v>0</v>
      </c>
      <c r="K54" s="37">
        <f t="shared" si="68"/>
        <v>0</v>
      </c>
    </row>
    <row r="55" spans="1:12" ht="24" x14ac:dyDescent="0.2">
      <c r="A55" s="93">
        <v>5</v>
      </c>
      <c r="B55" s="84" t="s">
        <v>174</v>
      </c>
      <c r="C55" s="86" t="s">
        <v>34</v>
      </c>
      <c r="D55" s="83">
        <v>221</v>
      </c>
      <c r="E55" s="34">
        <v>0</v>
      </c>
      <c r="F55" s="35">
        <f t="shared" si="65"/>
        <v>0</v>
      </c>
      <c r="G55" s="34">
        <v>0</v>
      </c>
      <c r="H55" s="35">
        <f t="shared" si="66"/>
        <v>0</v>
      </c>
      <c r="I55" s="34">
        <v>0</v>
      </c>
      <c r="J55" s="36">
        <f t="shared" si="67"/>
        <v>0</v>
      </c>
      <c r="K55" s="37">
        <f t="shared" si="68"/>
        <v>0</v>
      </c>
      <c r="L55" s="60"/>
    </row>
    <row r="56" spans="1:12" x14ac:dyDescent="0.2">
      <c r="A56" s="64"/>
      <c r="B56" s="82" t="s">
        <v>90</v>
      </c>
      <c r="C56" s="66"/>
      <c r="D56" s="186"/>
      <c r="E56" s="34"/>
      <c r="F56" s="35"/>
      <c r="G56" s="34"/>
      <c r="H56" s="36"/>
      <c r="I56" s="34"/>
      <c r="J56" s="36"/>
      <c r="K56" s="37"/>
    </row>
    <row r="57" spans="1:12" ht="36" x14ac:dyDescent="0.2">
      <c r="A57" s="93">
        <v>1</v>
      </c>
      <c r="B57" s="84" t="s">
        <v>110</v>
      </c>
      <c r="C57" s="83" t="s">
        <v>34</v>
      </c>
      <c r="D57" s="107">
        <v>200</v>
      </c>
      <c r="E57" s="34">
        <v>0</v>
      </c>
      <c r="F57" s="35">
        <f t="shared" ref="F57" si="73">E57*D57</f>
        <v>0</v>
      </c>
      <c r="G57" s="34">
        <v>0</v>
      </c>
      <c r="H57" s="35">
        <f t="shared" ref="H57" si="74">G57*D57</f>
        <v>0</v>
      </c>
      <c r="I57" s="34">
        <v>0</v>
      </c>
      <c r="J57" s="36">
        <f t="shared" ref="J57" si="75">I57*D57</f>
        <v>0</v>
      </c>
      <c r="K57" s="37">
        <f t="shared" ref="K57" si="76">F57+H57+J57</f>
        <v>0</v>
      </c>
    </row>
    <row r="58" spans="1:12" ht="12.75" x14ac:dyDescent="0.2">
      <c r="A58" s="21"/>
      <c r="B58" s="50" t="s">
        <v>26</v>
      </c>
      <c r="C58" s="22"/>
      <c r="D58" s="38"/>
      <c r="E58" s="39"/>
      <c r="F58" s="23">
        <f>SUM(F11:F57)</f>
        <v>0</v>
      </c>
      <c r="G58" s="24"/>
      <c r="H58" s="25">
        <f>SUM(H11:H57)</f>
        <v>0</v>
      </c>
      <c r="I58" s="24"/>
      <c r="J58" s="25">
        <f>SUM(J11:J57)</f>
        <v>0</v>
      </c>
      <c r="K58" s="40">
        <f>F58+H58+J58</f>
        <v>0</v>
      </c>
    </row>
    <row r="59" spans="1:12" s="1" customFormat="1" ht="12.75" x14ac:dyDescent="0.25">
      <c r="A59" s="21"/>
      <c r="B59" s="51" t="s">
        <v>27</v>
      </c>
      <c r="C59" s="26">
        <v>0</v>
      </c>
      <c r="D59" s="38"/>
      <c r="E59" s="39"/>
      <c r="F59" s="37"/>
      <c r="G59" s="39"/>
      <c r="H59" s="40"/>
      <c r="I59" s="39"/>
      <c r="J59" s="41"/>
      <c r="K59" s="40">
        <f>K58*C59</f>
        <v>0</v>
      </c>
      <c r="L59" s="61"/>
    </row>
    <row r="60" spans="1:12" s="1" customFormat="1" ht="12.75" x14ac:dyDescent="0.25">
      <c r="A60" s="21"/>
      <c r="B60" s="51" t="s">
        <v>28</v>
      </c>
      <c r="C60" s="22"/>
      <c r="D60" s="38"/>
      <c r="E60" s="39"/>
      <c r="F60" s="37"/>
      <c r="G60" s="39"/>
      <c r="H60" s="40"/>
      <c r="I60" s="39"/>
      <c r="J60" s="41"/>
      <c r="K60" s="40">
        <f>K58+K59</f>
        <v>0</v>
      </c>
      <c r="L60" s="61"/>
    </row>
    <row r="61" spans="1:12" ht="12.75" x14ac:dyDescent="0.2">
      <c r="A61" s="21"/>
      <c r="B61" s="51" t="s">
        <v>29</v>
      </c>
      <c r="C61" s="26">
        <v>0</v>
      </c>
      <c r="D61" s="38"/>
      <c r="E61" s="39"/>
      <c r="F61" s="37"/>
      <c r="G61" s="39"/>
      <c r="H61" s="40"/>
      <c r="I61" s="39"/>
      <c r="J61" s="41"/>
      <c r="K61" s="40">
        <f>K60*C61</f>
        <v>0</v>
      </c>
    </row>
    <row r="62" spans="1:12" ht="12.75" x14ac:dyDescent="0.2">
      <c r="A62" s="21"/>
      <c r="B62" s="50" t="s">
        <v>28</v>
      </c>
      <c r="C62" s="22"/>
      <c r="D62" s="38"/>
      <c r="E62" s="39"/>
      <c r="F62" s="37"/>
      <c r="G62" s="39"/>
      <c r="H62" s="40"/>
      <c r="I62" s="39"/>
      <c r="J62" s="41"/>
      <c r="K62" s="40">
        <f>K61+K60</f>
        <v>0</v>
      </c>
    </row>
    <row r="63" spans="1:12" ht="12.75" x14ac:dyDescent="0.2">
      <c r="A63" s="21"/>
      <c r="B63" s="50" t="s">
        <v>30</v>
      </c>
      <c r="C63" s="27">
        <v>0.18</v>
      </c>
      <c r="D63" s="42"/>
      <c r="E63" s="39"/>
      <c r="F63" s="37"/>
      <c r="G63" s="39"/>
      <c r="H63" s="40"/>
      <c r="I63" s="39"/>
      <c r="J63" s="41"/>
      <c r="K63" s="40">
        <f>K62*C63</f>
        <v>0</v>
      </c>
    </row>
    <row r="64" spans="1:12" ht="12.75" x14ac:dyDescent="0.2">
      <c r="A64" s="28"/>
      <c r="B64" s="52" t="s">
        <v>31</v>
      </c>
      <c r="C64" s="28"/>
      <c r="D64" s="43"/>
      <c r="E64" s="44"/>
      <c r="F64" s="45"/>
      <c r="G64" s="44"/>
      <c r="H64" s="46"/>
      <c r="I64" s="44"/>
      <c r="J64" s="47"/>
      <c r="K64" s="46">
        <f>K62+K63</f>
        <v>0</v>
      </c>
    </row>
    <row r="65" spans="1:11" ht="12.75" x14ac:dyDescent="0.25">
      <c r="A65" s="8"/>
      <c r="B65" s="53"/>
      <c r="C65" s="8"/>
      <c r="D65" s="32"/>
      <c r="E65" s="8"/>
      <c r="F65" s="8"/>
      <c r="G65" s="8"/>
      <c r="H65" s="8"/>
      <c r="I65" s="8"/>
      <c r="J65" s="8"/>
      <c r="K65" s="8"/>
    </row>
    <row r="66" spans="1:11" ht="12.75" x14ac:dyDescent="0.25">
      <c r="A66" s="8"/>
      <c r="B66" s="53"/>
      <c r="C66" s="8"/>
      <c r="D66" s="32"/>
      <c r="E66" s="8"/>
      <c r="F66" s="8"/>
      <c r="G66" s="8"/>
      <c r="H66" s="8"/>
      <c r="I66" s="8"/>
      <c r="J66" s="8"/>
      <c r="K66" s="8"/>
    </row>
    <row r="67" spans="1:11" ht="12.75" x14ac:dyDescent="0.25">
      <c r="A67" s="8"/>
      <c r="B67" s="54"/>
      <c r="C67" s="8"/>
      <c r="D67" s="32"/>
      <c r="E67" s="9"/>
      <c r="F67" s="8"/>
      <c r="G67" s="8"/>
      <c r="H67" s="8"/>
      <c r="I67" s="8"/>
      <c r="J67" s="8"/>
      <c r="K67" s="8"/>
    </row>
  </sheetData>
  <mergeCells count="14">
    <mergeCell ref="A1:K1"/>
    <mergeCell ref="A4:K4"/>
    <mergeCell ref="B6:D6"/>
    <mergeCell ref="E6:J6"/>
    <mergeCell ref="K6:K8"/>
    <mergeCell ref="B7:B8"/>
    <mergeCell ref="C7:C8"/>
    <mergeCell ref="D7:D8"/>
    <mergeCell ref="E7:F7"/>
    <mergeCell ref="G7:H7"/>
    <mergeCell ref="I7:J7"/>
    <mergeCell ref="B3:F3"/>
    <mergeCell ref="F5:H5"/>
    <mergeCell ref="B2:K2"/>
  </mergeCells>
  <pageMargins left="0.16" right="0.11811023622047245" top="1.04" bottom="0.61" header="0.19685039370078741" footer="0.11811023622047245"/>
  <pageSetup paperSize="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55" zoomScaleNormal="100" workbookViewId="0">
      <selection activeCell="G31" sqref="G31"/>
    </sheetView>
  </sheetViews>
  <sheetFormatPr defaultRowHeight="12" x14ac:dyDescent="0.2"/>
  <cols>
    <col min="1" max="1" width="3.85546875" style="56" bestFit="1" customWidth="1"/>
    <col min="2" max="2" width="60" style="56" customWidth="1"/>
    <col min="3" max="3" width="15" style="56" customWidth="1"/>
    <col min="4" max="4" width="10.5703125" style="56" bestFit="1" customWidth="1"/>
    <col min="5" max="5" width="9.140625" style="56" bestFit="1" customWidth="1"/>
    <col min="6" max="6" width="8.85546875" style="56" customWidth="1"/>
    <col min="7" max="7" width="10.140625" style="56" customWidth="1"/>
    <col min="8" max="8" width="5.28515625" style="56" bestFit="1" customWidth="1"/>
    <col min="9" max="9" width="9.140625" style="56" bestFit="1" customWidth="1"/>
    <col min="10" max="10" width="8.42578125" style="56" customWidth="1"/>
    <col min="11" max="11" width="15" style="56" customWidth="1"/>
    <col min="12" max="16384" width="9.140625" style="56"/>
  </cols>
  <sheetData>
    <row r="1" spans="1:11" ht="12.75" x14ac:dyDescent="0.2">
      <c r="A1" s="75"/>
      <c r="B1" s="243" t="s">
        <v>102</v>
      </c>
      <c r="C1" s="243"/>
      <c r="D1" s="243"/>
      <c r="E1" s="243"/>
      <c r="F1" s="243"/>
      <c r="G1" s="243"/>
      <c r="H1" s="71"/>
      <c r="I1" s="71"/>
      <c r="J1" s="71"/>
      <c r="K1" s="71"/>
    </row>
    <row r="2" spans="1:11" ht="12.75" x14ac:dyDescent="0.25">
      <c r="A2" s="76"/>
      <c r="B2" s="246" t="s">
        <v>188</v>
      </c>
      <c r="C2" s="246"/>
      <c r="D2" s="246"/>
      <c r="E2" s="246"/>
      <c r="F2" s="246"/>
      <c r="G2" s="116"/>
      <c r="H2" s="116"/>
      <c r="I2" s="116"/>
      <c r="J2" s="116"/>
      <c r="K2" s="116"/>
    </row>
    <row r="3" spans="1:11" ht="12.75" x14ac:dyDescent="0.2">
      <c r="A3" s="77"/>
      <c r="B3" s="77"/>
      <c r="C3" s="77"/>
      <c r="D3" s="75"/>
      <c r="E3" s="77"/>
      <c r="F3" s="77"/>
      <c r="G3" s="77"/>
      <c r="H3" s="71"/>
      <c r="I3" s="71"/>
      <c r="J3" s="71"/>
      <c r="K3" s="71"/>
    </row>
    <row r="4" spans="1:11" ht="12.75" x14ac:dyDescent="0.2">
      <c r="A4" s="244" t="s">
        <v>50</v>
      </c>
      <c r="B4" s="244"/>
      <c r="C4" s="244"/>
      <c r="D4" s="244"/>
      <c r="E4" s="244"/>
      <c r="F4" s="244"/>
      <c r="G4" s="244"/>
      <c r="H4" s="71"/>
      <c r="I4" s="71"/>
      <c r="J4" s="71"/>
      <c r="K4" s="71"/>
    </row>
    <row r="5" spans="1:11" ht="12.75" x14ac:dyDescent="0.2">
      <c r="A5" s="68"/>
      <c r="B5" s="68" t="s">
        <v>51</v>
      </c>
      <c r="C5" s="245" t="s">
        <v>52</v>
      </c>
      <c r="D5" s="245"/>
      <c r="E5" s="245"/>
      <c r="F5" s="245"/>
      <c r="G5" s="69">
        <f>K73</f>
        <v>0</v>
      </c>
      <c r="H5" s="70"/>
      <c r="I5" s="71"/>
      <c r="J5" s="71"/>
      <c r="K5" s="71"/>
    </row>
    <row r="6" spans="1:11" ht="12.75" x14ac:dyDescent="0.2">
      <c r="A6" s="68"/>
      <c r="B6" s="68"/>
      <c r="C6" s="12"/>
      <c r="D6" s="72"/>
      <c r="E6" s="12"/>
      <c r="F6" s="12"/>
      <c r="G6" s="73"/>
      <c r="H6" s="71"/>
      <c r="I6" s="71"/>
      <c r="J6" s="71"/>
      <c r="K6" s="71"/>
    </row>
    <row r="7" spans="1:11" ht="12.75" x14ac:dyDescent="0.2">
      <c r="A7" s="5"/>
      <c r="B7" s="214" t="s">
        <v>11</v>
      </c>
      <c r="C7" s="215"/>
      <c r="D7" s="216"/>
      <c r="E7" s="214" t="s">
        <v>12</v>
      </c>
      <c r="F7" s="215"/>
      <c r="G7" s="215"/>
      <c r="H7" s="215"/>
      <c r="I7" s="215"/>
      <c r="J7" s="216"/>
      <c r="K7" s="240" t="s">
        <v>5</v>
      </c>
    </row>
    <row r="8" spans="1:11" ht="30" customHeight="1" x14ac:dyDescent="0.2">
      <c r="A8" s="74" t="s">
        <v>2</v>
      </c>
      <c r="B8" s="241" t="s">
        <v>13</v>
      </c>
      <c r="C8" s="74" t="s">
        <v>14</v>
      </c>
      <c r="D8" s="241" t="s">
        <v>4</v>
      </c>
      <c r="E8" s="214" t="s">
        <v>53</v>
      </c>
      <c r="F8" s="216"/>
      <c r="G8" s="214" t="s">
        <v>7</v>
      </c>
      <c r="H8" s="216"/>
      <c r="I8" s="214" t="s">
        <v>54</v>
      </c>
      <c r="J8" s="216"/>
      <c r="K8" s="240"/>
    </row>
    <row r="9" spans="1:11" ht="12.75" x14ac:dyDescent="0.2">
      <c r="A9" s="14"/>
      <c r="B9" s="242"/>
      <c r="C9" s="14"/>
      <c r="D9" s="242"/>
      <c r="E9" s="16" t="s">
        <v>55</v>
      </c>
      <c r="F9" s="16" t="s">
        <v>56</v>
      </c>
      <c r="G9" s="16" t="s">
        <v>55</v>
      </c>
      <c r="H9" s="16" t="s">
        <v>56</v>
      </c>
      <c r="I9" s="16" t="s">
        <v>55</v>
      </c>
      <c r="J9" s="16" t="s">
        <v>56</v>
      </c>
      <c r="K9" s="240"/>
    </row>
    <row r="10" spans="1:11" ht="12.75" x14ac:dyDescent="0.2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 t="s">
        <v>15</v>
      </c>
      <c r="G10" s="16">
        <v>7</v>
      </c>
      <c r="H10" s="16" t="s">
        <v>16</v>
      </c>
      <c r="I10" s="16">
        <v>9</v>
      </c>
      <c r="J10" s="16" t="s">
        <v>17</v>
      </c>
      <c r="K10" s="16" t="s">
        <v>18</v>
      </c>
    </row>
    <row r="11" spans="1:11" s="103" customFormat="1" ht="12.75" x14ac:dyDescent="0.2">
      <c r="A11" s="236" t="s">
        <v>208</v>
      </c>
      <c r="B11" s="237"/>
      <c r="C11" s="237"/>
      <c r="D11" s="237"/>
      <c r="E11" s="78"/>
      <c r="F11" s="100"/>
      <c r="G11" s="78"/>
      <c r="H11" s="100"/>
      <c r="I11" s="78"/>
      <c r="J11" s="101"/>
      <c r="K11" s="102"/>
    </row>
    <row r="12" spans="1:11" s="111" customFormat="1" ht="12.75" x14ac:dyDescent="0.2">
      <c r="A12" s="104">
        <v>1</v>
      </c>
      <c r="B12" s="105" t="s">
        <v>99</v>
      </c>
      <c r="C12" s="106" t="s">
        <v>57</v>
      </c>
      <c r="D12" s="129">
        <v>1700</v>
      </c>
      <c r="E12" s="107">
        <v>0</v>
      </c>
      <c r="F12" s="108">
        <f t="shared" ref="F12:F66" si="0">E12*D12</f>
        <v>0</v>
      </c>
      <c r="G12" s="107">
        <v>0</v>
      </c>
      <c r="H12" s="108">
        <f t="shared" ref="H12:H66" si="1">G12*D12</f>
        <v>0</v>
      </c>
      <c r="I12" s="107">
        <v>0</v>
      </c>
      <c r="J12" s="109">
        <f t="shared" ref="J12:J66" si="2">I12*D12</f>
        <v>0</v>
      </c>
      <c r="K12" s="110">
        <f t="shared" ref="K12:K66" si="3">F12+H12+J12</f>
        <v>0</v>
      </c>
    </row>
    <row r="13" spans="1:11" s="111" customFormat="1" ht="12.75" x14ac:dyDescent="0.2">
      <c r="A13" s="104">
        <v>2</v>
      </c>
      <c r="B13" s="105" t="s">
        <v>100</v>
      </c>
      <c r="C13" s="106" t="s">
        <v>57</v>
      </c>
      <c r="D13" s="129">
        <v>3000</v>
      </c>
      <c r="E13" s="107">
        <v>0</v>
      </c>
      <c r="F13" s="108">
        <f t="shared" si="0"/>
        <v>0</v>
      </c>
      <c r="G13" s="107">
        <v>0</v>
      </c>
      <c r="H13" s="108">
        <f t="shared" si="1"/>
        <v>0</v>
      </c>
      <c r="I13" s="107">
        <v>0</v>
      </c>
      <c r="J13" s="109">
        <f t="shared" si="2"/>
        <v>0</v>
      </c>
      <c r="K13" s="110">
        <f t="shared" si="3"/>
        <v>0</v>
      </c>
    </row>
    <row r="14" spans="1:11" s="111" customFormat="1" ht="12.75" x14ac:dyDescent="0.2">
      <c r="A14" s="104">
        <v>3</v>
      </c>
      <c r="B14" s="105" t="s">
        <v>175</v>
      </c>
      <c r="C14" s="106" t="s">
        <v>57</v>
      </c>
      <c r="D14" s="129">
        <v>50</v>
      </c>
      <c r="E14" s="107">
        <v>0</v>
      </c>
      <c r="F14" s="108">
        <f t="shared" si="0"/>
        <v>0</v>
      </c>
      <c r="G14" s="107">
        <v>0</v>
      </c>
      <c r="H14" s="108">
        <f t="shared" si="1"/>
        <v>0</v>
      </c>
      <c r="I14" s="107">
        <v>0</v>
      </c>
      <c r="J14" s="109">
        <f t="shared" si="2"/>
        <v>0</v>
      </c>
      <c r="K14" s="110">
        <f t="shared" si="3"/>
        <v>0</v>
      </c>
    </row>
    <row r="15" spans="1:11" s="111" customFormat="1" ht="12.75" x14ac:dyDescent="0.2">
      <c r="A15" s="104">
        <v>4</v>
      </c>
      <c r="B15" s="105" t="s">
        <v>190</v>
      </c>
      <c r="C15" s="106" t="s">
        <v>57</v>
      </c>
      <c r="D15" s="129">
        <v>50</v>
      </c>
      <c r="E15" s="107">
        <v>0</v>
      </c>
      <c r="F15" s="108">
        <f t="shared" si="0"/>
        <v>0</v>
      </c>
      <c r="G15" s="107">
        <v>0</v>
      </c>
      <c r="H15" s="108">
        <f t="shared" si="1"/>
        <v>0</v>
      </c>
      <c r="I15" s="107">
        <v>0</v>
      </c>
      <c r="J15" s="109">
        <f t="shared" si="2"/>
        <v>0</v>
      </c>
      <c r="K15" s="110">
        <f t="shared" si="3"/>
        <v>0</v>
      </c>
    </row>
    <row r="16" spans="1:11" s="111" customFormat="1" x14ac:dyDescent="0.2">
      <c r="A16" s="238" t="s">
        <v>84</v>
      </c>
      <c r="B16" s="239"/>
      <c r="C16" s="239"/>
      <c r="D16" s="239"/>
      <c r="E16" s="107"/>
      <c r="F16" s="108"/>
      <c r="G16" s="107"/>
      <c r="H16" s="108"/>
      <c r="I16" s="107"/>
      <c r="J16" s="109"/>
      <c r="K16" s="110"/>
    </row>
    <row r="17" spans="1:11" s="111" customFormat="1" ht="12.75" x14ac:dyDescent="0.2">
      <c r="A17" s="104">
        <v>1</v>
      </c>
      <c r="B17" s="112" t="s">
        <v>58</v>
      </c>
      <c r="C17" s="106" t="s">
        <v>57</v>
      </c>
      <c r="D17" s="129">
        <v>1400</v>
      </c>
      <c r="E17" s="107">
        <v>0</v>
      </c>
      <c r="F17" s="108">
        <f t="shared" si="0"/>
        <v>0</v>
      </c>
      <c r="G17" s="107">
        <v>0</v>
      </c>
      <c r="H17" s="108">
        <f t="shared" si="1"/>
        <v>0</v>
      </c>
      <c r="I17" s="107">
        <v>0</v>
      </c>
      <c r="J17" s="109">
        <f t="shared" si="2"/>
        <v>0</v>
      </c>
      <c r="K17" s="110">
        <f t="shared" si="3"/>
        <v>0</v>
      </c>
    </row>
    <row r="18" spans="1:11" s="111" customFormat="1" ht="12.75" x14ac:dyDescent="0.2">
      <c r="A18" s="104">
        <v>2</v>
      </c>
      <c r="B18" s="112" t="s">
        <v>59</v>
      </c>
      <c r="C18" s="106" t="s">
        <v>57</v>
      </c>
      <c r="D18" s="129">
        <v>300</v>
      </c>
      <c r="E18" s="107">
        <v>0</v>
      </c>
      <c r="F18" s="108">
        <f t="shared" si="0"/>
        <v>0</v>
      </c>
      <c r="G18" s="107">
        <v>0</v>
      </c>
      <c r="H18" s="108">
        <f t="shared" si="1"/>
        <v>0</v>
      </c>
      <c r="I18" s="107">
        <v>0</v>
      </c>
      <c r="J18" s="109">
        <f t="shared" si="2"/>
        <v>0</v>
      </c>
      <c r="K18" s="110">
        <f t="shared" si="3"/>
        <v>0</v>
      </c>
    </row>
    <row r="19" spans="1:11" s="111" customFormat="1" ht="12.75" x14ac:dyDescent="0.2">
      <c r="A19" s="104">
        <v>3</v>
      </c>
      <c r="B19" s="112" t="s">
        <v>60</v>
      </c>
      <c r="C19" s="113" t="s">
        <v>33</v>
      </c>
      <c r="D19" s="129">
        <v>60</v>
      </c>
      <c r="E19" s="107">
        <v>0</v>
      </c>
      <c r="F19" s="108">
        <f t="shared" si="0"/>
        <v>0</v>
      </c>
      <c r="G19" s="107">
        <v>0</v>
      </c>
      <c r="H19" s="108">
        <f t="shared" si="1"/>
        <v>0</v>
      </c>
      <c r="I19" s="107">
        <v>0</v>
      </c>
      <c r="J19" s="109">
        <f t="shared" si="2"/>
        <v>0</v>
      </c>
      <c r="K19" s="110">
        <f t="shared" si="3"/>
        <v>0</v>
      </c>
    </row>
    <row r="20" spans="1:11" s="111" customFormat="1" ht="12.75" x14ac:dyDescent="0.2">
      <c r="A20" s="104">
        <v>4</v>
      </c>
      <c r="B20" s="112" t="s">
        <v>61</v>
      </c>
      <c r="C20" s="113" t="s">
        <v>33</v>
      </c>
      <c r="D20" s="129">
        <v>370</v>
      </c>
      <c r="E20" s="107">
        <v>0</v>
      </c>
      <c r="F20" s="108">
        <f t="shared" si="0"/>
        <v>0</v>
      </c>
      <c r="G20" s="107">
        <v>0</v>
      </c>
      <c r="H20" s="108">
        <f t="shared" si="1"/>
        <v>0</v>
      </c>
      <c r="I20" s="107">
        <v>0</v>
      </c>
      <c r="J20" s="109">
        <f t="shared" si="2"/>
        <v>0</v>
      </c>
      <c r="K20" s="110">
        <f t="shared" si="3"/>
        <v>0</v>
      </c>
    </row>
    <row r="21" spans="1:11" s="111" customFormat="1" ht="12.75" x14ac:dyDescent="0.2">
      <c r="A21" s="104">
        <v>5</v>
      </c>
      <c r="B21" s="112" t="s">
        <v>62</v>
      </c>
      <c r="C21" s="113" t="s">
        <v>33</v>
      </c>
      <c r="D21" s="129">
        <v>300</v>
      </c>
      <c r="E21" s="107">
        <v>0</v>
      </c>
      <c r="F21" s="108">
        <f t="shared" si="0"/>
        <v>0</v>
      </c>
      <c r="G21" s="107">
        <v>0</v>
      </c>
      <c r="H21" s="108">
        <f t="shared" si="1"/>
        <v>0</v>
      </c>
      <c r="I21" s="107">
        <v>0</v>
      </c>
      <c r="J21" s="109">
        <f t="shared" si="2"/>
        <v>0</v>
      </c>
      <c r="K21" s="110">
        <f t="shared" si="3"/>
        <v>0</v>
      </c>
    </row>
    <row r="22" spans="1:11" s="111" customFormat="1" ht="12.75" x14ac:dyDescent="0.2">
      <c r="A22" s="104">
        <v>6</v>
      </c>
      <c r="B22" s="112" t="s">
        <v>63</v>
      </c>
      <c r="C22" s="113" t="s">
        <v>33</v>
      </c>
      <c r="D22" s="129">
        <v>200</v>
      </c>
      <c r="E22" s="107">
        <v>0</v>
      </c>
      <c r="F22" s="108">
        <f t="shared" si="0"/>
        <v>0</v>
      </c>
      <c r="G22" s="107">
        <v>0</v>
      </c>
      <c r="H22" s="108">
        <f t="shared" si="1"/>
        <v>0</v>
      </c>
      <c r="I22" s="107">
        <v>0</v>
      </c>
      <c r="J22" s="109">
        <f t="shared" si="2"/>
        <v>0</v>
      </c>
      <c r="K22" s="110">
        <f t="shared" si="3"/>
        <v>0</v>
      </c>
    </row>
    <row r="23" spans="1:11" s="111" customFormat="1" ht="12.75" x14ac:dyDescent="0.2">
      <c r="A23" s="104">
        <v>7</v>
      </c>
      <c r="B23" s="112" t="s">
        <v>64</v>
      </c>
      <c r="C23" s="113" t="s">
        <v>33</v>
      </c>
      <c r="D23" s="129">
        <v>1200</v>
      </c>
      <c r="E23" s="107">
        <v>0</v>
      </c>
      <c r="F23" s="108">
        <f t="shared" si="0"/>
        <v>0</v>
      </c>
      <c r="G23" s="107">
        <v>0</v>
      </c>
      <c r="H23" s="108">
        <f t="shared" si="1"/>
        <v>0</v>
      </c>
      <c r="I23" s="107">
        <v>0</v>
      </c>
      <c r="J23" s="109">
        <f t="shared" si="2"/>
        <v>0</v>
      </c>
      <c r="K23" s="110">
        <f t="shared" si="3"/>
        <v>0</v>
      </c>
    </row>
    <row r="24" spans="1:11" s="111" customFormat="1" ht="12.75" x14ac:dyDescent="0.2">
      <c r="A24" s="104">
        <v>8</v>
      </c>
      <c r="B24" s="112" t="s">
        <v>65</v>
      </c>
      <c r="C24" s="113" t="s">
        <v>33</v>
      </c>
      <c r="D24" s="129">
        <v>500</v>
      </c>
      <c r="E24" s="107">
        <v>0</v>
      </c>
      <c r="F24" s="108">
        <f t="shared" si="0"/>
        <v>0</v>
      </c>
      <c r="G24" s="107">
        <v>0</v>
      </c>
      <c r="H24" s="108">
        <f t="shared" si="1"/>
        <v>0</v>
      </c>
      <c r="I24" s="107">
        <v>0</v>
      </c>
      <c r="J24" s="109">
        <f t="shared" si="2"/>
        <v>0</v>
      </c>
      <c r="K24" s="110">
        <f t="shared" si="3"/>
        <v>0</v>
      </c>
    </row>
    <row r="25" spans="1:11" s="111" customFormat="1" ht="12.75" x14ac:dyDescent="0.2">
      <c r="A25" s="104">
        <v>9</v>
      </c>
      <c r="B25" s="112" t="s">
        <v>66</v>
      </c>
      <c r="C25" s="113" t="s">
        <v>57</v>
      </c>
      <c r="D25" s="129">
        <v>120</v>
      </c>
      <c r="E25" s="107">
        <v>0</v>
      </c>
      <c r="F25" s="108">
        <f t="shared" si="0"/>
        <v>0</v>
      </c>
      <c r="G25" s="107">
        <v>0</v>
      </c>
      <c r="H25" s="108">
        <f t="shared" si="1"/>
        <v>0</v>
      </c>
      <c r="I25" s="107">
        <v>0</v>
      </c>
      <c r="J25" s="109">
        <f t="shared" si="2"/>
        <v>0</v>
      </c>
      <c r="K25" s="110">
        <f t="shared" si="3"/>
        <v>0</v>
      </c>
    </row>
    <row r="26" spans="1:11" s="111" customFormat="1" ht="12.75" x14ac:dyDescent="0.2">
      <c r="A26" s="104">
        <v>10</v>
      </c>
      <c r="B26" s="112" t="s">
        <v>67</v>
      </c>
      <c r="C26" s="113" t="s">
        <v>33</v>
      </c>
      <c r="D26" s="129">
        <v>204</v>
      </c>
      <c r="E26" s="107">
        <v>0</v>
      </c>
      <c r="F26" s="108">
        <f t="shared" si="0"/>
        <v>0</v>
      </c>
      <c r="G26" s="107">
        <v>0</v>
      </c>
      <c r="H26" s="108">
        <f t="shared" si="1"/>
        <v>0</v>
      </c>
      <c r="I26" s="107">
        <v>0</v>
      </c>
      <c r="J26" s="109">
        <f t="shared" si="2"/>
        <v>0</v>
      </c>
      <c r="K26" s="110">
        <f t="shared" si="3"/>
        <v>0</v>
      </c>
    </row>
    <row r="27" spans="1:11" s="111" customFormat="1" ht="12.75" x14ac:dyDescent="0.2">
      <c r="A27" s="104">
        <v>12</v>
      </c>
      <c r="B27" s="112" t="s">
        <v>191</v>
      </c>
      <c r="C27" s="113" t="s">
        <v>33</v>
      </c>
      <c r="D27" s="129">
        <v>97</v>
      </c>
      <c r="E27" s="107">
        <v>0</v>
      </c>
      <c r="F27" s="108">
        <f t="shared" si="0"/>
        <v>0</v>
      </c>
      <c r="G27" s="107">
        <v>0</v>
      </c>
      <c r="H27" s="108">
        <f t="shared" si="1"/>
        <v>0</v>
      </c>
      <c r="I27" s="107">
        <v>0</v>
      </c>
      <c r="J27" s="109">
        <f t="shared" si="2"/>
        <v>0</v>
      </c>
      <c r="K27" s="110">
        <f t="shared" si="3"/>
        <v>0</v>
      </c>
    </row>
    <row r="28" spans="1:11" s="111" customFormat="1" ht="12.75" x14ac:dyDescent="0.2">
      <c r="A28" s="104">
        <v>13</v>
      </c>
      <c r="B28" s="112" t="s">
        <v>192</v>
      </c>
      <c r="C28" s="113" t="s">
        <v>33</v>
      </c>
      <c r="D28" s="129">
        <v>3</v>
      </c>
      <c r="E28" s="107">
        <v>0</v>
      </c>
      <c r="F28" s="108">
        <f t="shared" si="0"/>
        <v>0</v>
      </c>
      <c r="G28" s="107">
        <v>0</v>
      </c>
      <c r="H28" s="108">
        <f t="shared" si="1"/>
        <v>0</v>
      </c>
      <c r="I28" s="107">
        <v>0</v>
      </c>
      <c r="J28" s="109">
        <f t="shared" si="2"/>
        <v>0</v>
      </c>
      <c r="K28" s="110">
        <f t="shared" si="3"/>
        <v>0</v>
      </c>
    </row>
    <row r="29" spans="1:11" s="111" customFormat="1" x14ac:dyDescent="0.2">
      <c r="A29" s="233" t="s">
        <v>111</v>
      </c>
      <c r="B29" s="234"/>
      <c r="C29" s="234"/>
      <c r="D29" s="235"/>
      <c r="E29" s="107"/>
      <c r="F29" s="108"/>
      <c r="G29" s="107"/>
      <c r="H29" s="108"/>
      <c r="I29" s="107"/>
      <c r="J29" s="109"/>
      <c r="K29" s="110"/>
    </row>
    <row r="30" spans="1:11" s="111" customFormat="1" ht="12.75" x14ac:dyDescent="0.2">
      <c r="A30" s="104">
        <v>1</v>
      </c>
      <c r="B30" s="112" t="s">
        <v>193</v>
      </c>
      <c r="C30" s="113" t="s">
        <v>33</v>
      </c>
      <c r="D30" s="129">
        <v>1</v>
      </c>
      <c r="E30" s="107">
        <v>0</v>
      </c>
      <c r="F30" s="108">
        <f t="shared" si="0"/>
        <v>0</v>
      </c>
      <c r="G30" s="107">
        <v>0</v>
      </c>
      <c r="H30" s="108">
        <f t="shared" si="1"/>
        <v>0</v>
      </c>
      <c r="I30" s="107">
        <v>0</v>
      </c>
      <c r="J30" s="109">
        <f t="shared" si="2"/>
        <v>0</v>
      </c>
      <c r="K30" s="110">
        <f t="shared" si="3"/>
        <v>0</v>
      </c>
    </row>
    <row r="31" spans="1:11" s="111" customFormat="1" ht="12.75" x14ac:dyDescent="0.2">
      <c r="A31" s="104">
        <v>2</v>
      </c>
      <c r="B31" s="112" t="s">
        <v>68</v>
      </c>
      <c r="C31" s="113" t="s">
        <v>33</v>
      </c>
      <c r="D31" s="129">
        <v>36</v>
      </c>
      <c r="E31" s="107">
        <v>0</v>
      </c>
      <c r="F31" s="108">
        <f t="shared" si="0"/>
        <v>0</v>
      </c>
      <c r="G31" s="107">
        <v>0</v>
      </c>
      <c r="H31" s="108">
        <f t="shared" si="1"/>
        <v>0</v>
      </c>
      <c r="I31" s="107">
        <v>0</v>
      </c>
      <c r="J31" s="109">
        <f t="shared" si="2"/>
        <v>0</v>
      </c>
      <c r="K31" s="110">
        <f t="shared" si="3"/>
        <v>0</v>
      </c>
    </row>
    <row r="32" spans="1:11" s="111" customFormat="1" ht="12.75" x14ac:dyDescent="0.2">
      <c r="A32" s="104">
        <v>3</v>
      </c>
      <c r="B32" s="112" t="s">
        <v>69</v>
      </c>
      <c r="C32" s="113" t="s">
        <v>33</v>
      </c>
      <c r="D32" s="129">
        <v>8</v>
      </c>
      <c r="E32" s="107">
        <v>0</v>
      </c>
      <c r="F32" s="108">
        <f t="shared" si="0"/>
        <v>0</v>
      </c>
      <c r="G32" s="107">
        <v>0</v>
      </c>
      <c r="H32" s="108">
        <f t="shared" si="1"/>
        <v>0</v>
      </c>
      <c r="I32" s="107">
        <v>0</v>
      </c>
      <c r="J32" s="109">
        <f t="shared" si="2"/>
        <v>0</v>
      </c>
      <c r="K32" s="110">
        <f t="shared" si="3"/>
        <v>0</v>
      </c>
    </row>
    <row r="33" spans="1:11" s="111" customFormat="1" ht="12.75" x14ac:dyDescent="0.2">
      <c r="A33" s="104">
        <v>4</v>
      </c>
      <c r="B33" s="112" t="s">
        <v>194</v>
      </c>
      <c r="C33" s="113" t="s">
        <v>33</v>
      </c>
      <c r="D33" s="129">
        <v>4</v>
      </c>
      <c r="E33" s="107">
        <v>0</v>
      </c>
      <c r="F33" s="108">
        <f t="shared" si="0"/>
        <v>0</v>
      </c>
      <c r="G33" s="107">
        <v>0</v>
      </c>
      <c r="H33" s="108">
        <f t="shared" si="1"/>
        <v>0</v>
      </c>
      <c r="I33" s="107">
        <v>0</v>
      </c>
      <c r="J33" s="109">
        <f t="shared" si="2"/>
        <v>0</v>
      </c>
      <c r="K33" s="110">
        <f t="shared" si="3"/>
        <v>0</v>
      </c>
    </row>
    <row r="34" spans="1:11" s="111" customFormat="1" ht="12.75" x14ac:dyDescent="0.2">
      <c r="A34" s="104">
        <v>5</v>
      </c>
      <c r="B34" s="112" t="s">
        <v>195</v>
      </c>
      <c r="C34" s="113" t="s">
        <v>33</v>
      </c>
      <c r="D34" s="129">
        <v>1</v>
      </c>
      <c r="E34" s="107">
        <v>0</v>
      </c>
      <c r="F34" s="108">
        <f t="shared" si="0"/>
        <v>0</v>
      </c>
      <c r="G34" s="107">
        <v>0</v>
      </c>
      <c r="H34" s="108">
        <f t="shared" si="1"/>
        <v>0</v>
      </c>
      <c r="I34" s="107">
        <v>0</v>
      </c>
      <c r="J34" s="109">
        <f t="shared" si="2"/>
        <v>0</v>
      </c>
      <c r="K34" s="110">
        <f t="shared" si="3"/>
        <v>0</v>
      </c>
    </row>
    <row r="35" spans="1:11" s="111" customFormat="1" ht="12.75" x14ac:dyDescent="0.2">
      <c r="A35" s="104">
        <v>6</v>
      </c>
      <c r="B35" s="112" t="s">
        <v>196</v>
      </c>
      <c r="C35" s="113" t="s">
        <v>33</v>
      </c>
      <c r="D35" s="129">
        <v>3</v>
      </c>
      <c r="E35" s="107">
        <v>0</v>
      </c>
      <c r="F35" s="108">
        <f t="shared" si="0"/>
        <v>0</v>
      </c>
      <c r="G35" s="107">
        <v>0</v>
      </c>
      <c r="H35" s="108">
        <f t="shared" si="1"/>
        <v>0</v>
      </c>
      <c r="I35" s="107">
        <v>0</v>
      </c>
      <c r="J35" s="109">
        <f t="shared" si="2"/>
        <v>0</v>
      </c>
      <c r="K35" s="110">
        <f t="shared" si="3"/>
        <v>0</v>
      </c>
    </row>
    <row r="36" spans="1:11" s="111" customFormat="1" ht="12.75" x14ac:dyDescent="0.2">
      <c r="A36" s="104">
        <v>7</v>
      </c>
      <c r="B36" s="112" t="s">
        <v>70</v>
      </c>
      <c r="C36" s="113" t="s">
        <v>33</v>
      </c>
      <c r="D36" s="129">
        <v>6</v>
      </c>
      <c r="E36" s="107">
        <v>0</v>
      </c>
      <c r="F36" s="108">
        <f t="shared" si="0"/>
        <v>0</v>
      </c>
      <c r="G36" s="107">
        <v>0</v>
      </c>
      <c r="H36" s="108">
        <f t="shared" si="1"/>
        <v>0</v>
      </c>
      <c r="I36" s="107">
        <v>0</v>
      </c>
      <c r="J36" s="109">
        <f t="shared" si="2"/>
        <v>0</v>
      </c>
      <c r="K36" s="110">
        <f t="shared" si="3"/>
        <v>0</v>
      </c>
    </row>
    <row r="37" spans="1:11" s="111" customFormat="1" ht="12.75" x14ac:dyDescent="0.2">
      <c r="A37" s="104">
        <v>8</v>
      </c>
      <c r="B37" s="112" t="s">
        <v>71</v>
      </c>
      <c r="C37" s="113" t="s">
        <v>33</v>
      </c>
      <c r="D37" s="129">
        <v>2</v>
      </c>
      <c r="E37" s="107">
        <v>0</v>
      </c>
      <c r="F37" s="108">
        <f t="shared" si="0"/>
        <v>0</v>
      </c>
      <c r="G37" s="107">
        <v>0</v>
      </c>
      <c r="H37" s="108">
        <f t="shared" si="1"/>
        <v>0</v>
      </c>
      <c r="I37" s="107">
        <v>0</v>
      </c>
      <c r="J37" s="109">
        <f t="shared" si="2"/>
        <v>0</v>
      </c>
      <c r="K37" s="110">
        <f t="shared" si="3"/>
        <v>0</v>
      </c>
    </row>
    <row r="38" spans="1:11" s="111" customFormat="1" ht="12.75" x14ac:dyDescent="0.2">
      <c r="A38" s="104">
        <v>9</v>
      </c>
      <c r="B38" s="112" t="s">
        <v>197</v>
      </c>
      <c r="C38" s="113" t="s">
        <v>33</v>
      </c>
      <c r="D38" s="129">
        <v>2</v>
      </c>
      <c r="E38" s="107">
        <v>0</v>
      </c>
      <c r="F38" s="108">
        <f t="shared" si="0"/>
        <v>0</v>
      </c>
      <c r="G38" s="107">
        <v>0</v>
      </c>
      <c r="H38" s="108">
        <f t="shared" si="1"/>
        <v>0</v>
      </c>
      <c r="I38" s="107">
        <v>0</v>
      </c>
      <c r="J38" s="109">
        <f t="shared" si="2"/>
        <v>0</v>
      </c>
      <c r="K38" s="110">
        <f t="shared" si="3"/>
        <v>0</v>
      </c>
    </row>
    <row r="39" spans="1:11" s="111" customFormat="1" ht="12.75" x14ac:dyDescent="0.2">
      <c r="A39" s="104">
        <v>10</v>
      </c>
      <c r="B39" s="112" t="s">
        <v>198</v>
      </c>
      <c r="C39" s="113" t="s">
        <v>33</v>
      </c>
      <c r="D39" s="129">
        <v>6</v>
      </c>
      <c r="E39" s="107">
        <v>0</v>
      </c>
      <c r="F39" s="108">
        <f t="shared" si="0"/>
        <v>0</v>
      </c>
      <c r="G39" s="107">
        <v>0</v>
      </c>
      <c r="H39" s="108">
        <f t="shared" si="1"/>
        <v>0</v>
      </c>
      <c r="I39" s="107">
        <v>0</v>
      </c>
      <c r="J39" s="109">
        <f t="shared" si="2"/>
        <v>0</v>
      </c>
      <c r="K39" s="110">
        <f t="shared" si="3"/>
        <v>0</v>
      </c>
    </row>
    <row r="40" spans="1:11" s="111" customFormat="1" ht="12.75" x14ac:dyDescent="0.2">
      <c r="A40" s="104">
        <v>11</v>
      </c>
      <c r="B40" s="112" t="s">
        <v>199</v>
      </c>
      <c r="C40" s="113" t="s">
        <v>200</v>
      </c>
      <c r="D40" s="129">
        <v>1</v>
      </c>
      <c r="E40" s="107">
        <v>0</v>
      </c>
      <c r="F40" s="108">
        <f t="shared" si="0"/>
        <v>0</v>
      </c>
      <c r="G40" s="107">
        <v>0</v>
      </c>
      <c r="H40" s="108">
        <f t="shared" si="1"/>
        <v>0</v>
      </c>
      <c r="I40" s="107">
        <v>0</v>
      </c>
      <c r="J40" s="109">
        <f t="shared" si="2"/>
        <v>0</v>
      </c>
      <c r="K40" s="110">
        <f t="shared" si="3"/>
        <v>0</v>
      </c>
    </row>
    <row r="41" spans="1:11" s="111" customFormat="1" ht="12.75" x14ac:dyDescent="0.2">
      <c r="A41" s="104">
        <v>12</v>
      </c>
      <c r="B41" s="112" t="s">
        <v>201</v>
      </c>
      <c r="C41" s="113" t="s">
        <v>200</v>
      </c>
      <c r="D41" s="129">
        <v>1</v>
      </c>
      <c r="E41" s="107">
        <v>0</v>
      </c>
      <c r="F41" s="108">
        <f t="shared" si="0"/>
        <v>0</v>
      </c>
      <c r="G41" s="107">
        <v>0</v>
      </c>
      <c r="H41" s="108">
        <f t="shared" si="1"/>
        <v>0</v>
      </c>
      <c r="I41" s="107">
        <v>0</v>
      </c>
      <c r="J41" s="109">
        <f t="shared" si="2"/>
        <v>0</v>
      </c>
      <c r="K41" s="110">
        <f t="shared" si="3"/>
        <v>0</v>
      </c>
    </row>
    <row r="42" spans="1:11" s="111" customFormat="1" x14ac:dyDescent="0.2">
      <c r="A42" s="239" t="s">
        <v>209</v>
      </c>
      <c r="B42" s="239"/>
      <c r="C42" s="239"/>
      <c r="D42" s="239"/>
      <c r="E42" s="107"/>
      <c r="F42" s="108"/>
      <c r="G42" s="107"/>
      <c r="H42" s="108"/>
      <c r="I42" s="107"/>
      <c r="J42" s="109"/>
      <c r="K42" s="110"/>
    </row>
    <row r="43" spans="1:11" s="111" customFormat="1" ht="12.75" x14ac:dyDescent="0.2">
      <c r="A43" s="114">
        <v>1</v>
      </c>
      <c r="B43" s="112" t="s">
        <v>72</v>
      </c>
      <c r="C43" s="113" t="s">
        <v>33</v>
      </c>
      <c r="D43" s="129">
        <v>120</v>
      </c>
      <c r="E43" s="107">
        <v>0</v>
      </c>
      <c r="F43" s="108">
        <f t="shared" si="0"/>
        <v>0</v>
      </c>
      <c r="G43" s="107">
        <v>0</v>
      </c>
      <c r="H43" s="108">
        <f t="shared" si="1"/>
        <v>0</v>
      </c>
      <c r="I43" s="107">
        <v>0</v>
      </c>
      <c r="J43" s="109">
        <f t="shared" si="2"/>
        <v>0</v>
      </c>
      <c r="K43" s="110">
        <f t="shared" si="3"/>
        <v>0</v>
      </c>
    </row>
    <row r="44" spans="1:11" s="111" customFormat="1" ht="12.75" x14ac:dyDescent="0.2">
      <c r="A44" s="104">
        <v>2</v>
      </c>
      <c r="B44" s="112" t="s">
        <v>202</v>
      </c>
      <c r="C44" s="113" t="s">
        <v>33</v>
      </c>
      <c r="D44" s="129">
        <v>300</v>
      </c>
      <c r="E44" s="107">
        <v>0</v>
      </c>
      <c r="F44" s="108">
        <f t="shared" si="0"/>
        <v>0</v>
      </c>
      <c r="G44" s="107">
        <v>0</v>
      </c>
      <c r="H44" s="108">
        <f t="shared" si="1"/>
        <v>0</v>
      </c>
      <c r="I44" s="107">
        <v>0</v>
      </c>
      <c r="J44" s="109">
        <f t="shared" si="2"/>
        <v>0</v>
      </c>
      <c r="K44" s="110">
        <f t="shared" si="3"/>
        <v>0</v>
      </c>
    </row>
    <row r="45" spans="1:11" s="111" customFormat="1" ht="12.75" x14ac:dyDescent="0.2">
      <c r="A45" s="114">
        <v>3</v>
      </c>
      <c r="B45" s="112" t="s">
        <v>74</v>
      </c>
      <c r="C45" s="113" t="s">
        <v>33</v>
      </c>
      <c r="D45" s="129">
        <v>5</v>
      </c>
      <c r="E45" s="107">
        <v>0</v>
      </c>
      <c r="F45" s="108">
        <f t="shared" si="0"/>
        <v>0</v>
      </c>
      <c r="G45" s="107">
        <v>0</v>
      </c>
      <c r="H45" s="108">
        <f t="shared" si="1"/>
        <v>0</v>
      </c>
      <c r="I45" s="107">
        <v>0</v>
      </c>
      <c r="J45" s="109">
        <f t="shared" si="2"/>
        <v>0</v>
      </c>
      <c r="K45" s="110">
        <f t="shared" si="3"/>
        <v>0</v>
      </c>
    </row>
    <row r="46" spans="1:11" s="111" customFormat="1" ht="12.75" x14ac:dyDescent="0.2">
      <c r="A46" s="114">
        <v>4</v>
      </c>
      <c r="B46" s="112" t="s">
        <v>203</v>
      </c>
      <c r="C46" s="113" t="s">
        <v>33</v>
      </c>
      <c r="D46" s="129">
        <v>8</v>
      </c>
      <c r="E46" s="107">
        <v>0</v>
      </c>
      <c r="F46" s="108">
        <f t="shared" si="0"/>
        <v>0</v>
      </c>
      <c r="G46" s="107">
        <v>0</v>
      </c>
      <c r="H46" s="108">
        <f t="shared" si="1"/>
        <v>0</v>
      </c>
      <c r="I46" s="107">
        <v>0</v>
      </c>
      <c r="J46" s="109">
        <f t="shared" si="2"/>
        <v>0</v>
      </c>
      <c r="K46" s="110">
        <f t="shared" si="3"/>
        <v>0</v>
      </c>
    </row>
    <row r="47" spans="1:11" s="111" customFormat="1" ht="12.75" x14ac:dyDescent="0.2">
      <c r="A47" s="114">
        <v>5</v>
      </c>
      <c r="B47" s="112" t="s">
        <v>204</v>
      </c>
      <c r="C47" s="113" t="s">
        <v>33</v>
      </c>
      <c r="D47" s="129">
        <v>15</v>
      </c>
      <c r="E47" s="107">
        <v>0</v>
      </c>
      <c r="F47" s="108">
        <f t="shared" si="0"/>
        <v>0</v>
      </c>
      <c r="G47" s="107">
        <v>0</v>
      </c>
      <c r="H47" s="108">
        <f t="shared" si="1"/>
        <v>0</v>
      </c>
      <c r="I47" s="107">
        <v>0</v>
      </c>
      <c r="J47" s="109">
        <f t="shared" si="2"/>
        <v>0</v>
      </c>
      <c r="K47" s="110">
        <f t="shared" si="3"/>
        <v>0</v>
      </c>
    </row>
    <row r="48" spans="1:11" s="111" customFormat="1" ht="12.75" x14ac:dyDescent="0.2">
      <c r="A48" s="104">
        <v>6</v>
      </c>
      <c r="B48" s="112" t="s">
        <v>205</v>
      </c>
      <c r="C48" s="113" t="s">
        <v>33</v>
      </c>
      <c r="D48" s="129">
        <v>8</v>
      </c>
      <c r="E48" s="107">
        <v>0</v>
      </c>
      <c r="F48" s="108">
        <f t="shared" si="0"/>
        <v>0</v>
      </c>
      <c r="G48" s="107">
        <v>0</v>
      </c>
      <c r="H48" s="108">
        <f t="shared" si="1"/>
        <v>0</v>
      </c>
      <c r="I48" s="107">
        <v>0</v>
      </c>
      <c r="J48" s="109">
        <f t="shared" si="2"/>
        <v>0</v>
      </c>
      <c r="K48" s="110">
        <f t="shared" si="3"/>
        <v>0</v>
      </c>
    </row>
    <row r="49" spans="1:11" s="111" customFormat="1" x14ac:dyDescent="0.2">
      <c r="A49" s="233" t="s">
        <v>75</v>
      </c>
      <c r="B49" s="234"/>
      <c r="C49" s="234"/>
      <c r="D49" s="235"/>
      <c r="E49" s="107"/>
      <c r="F49" s="108"/>
      <c r="G49" s="107"/>
      <c r="H49" s="108"/>
      <c r="I49" s="107"/>
      <c r="J49" s="109"/>
      <c r="K49" s="110"/>
    </row>
    <row r="50" spans="1:11" s="111" customFormat="1" ht="12.75" x14ac:dyDescent="0.2">
      <c r="A50" s="104">
        <v>1</v>
      </c>
      <c r="B50" s="112" t="s">
        <v>101</v>
      </c>
      <c r="C50" s="113" t="s">
        <v>33</v>
      </c>
      <c r="D50" s="129">
        <v>116</v>
      </c>
      <c r="E50" s="107">
        <v>0</v>
      </c>
      <c r="F50" s="108">
        <f t="shared" si="0"/>
        <v>0</v>
      </c>
      <c r="G50" s="107">
        <v>0</v>
      </c>
      <c r="H50" s="108">
        <f t="shared" si="1"/>
        <v>0</v>
      </c>
      <c r="I50" s="107">
        <v>0</v>
      </c>
      <c r="J50" s="109">
        <f t="shared" si="2"/>
        <v>0</v>
      </c>
      <c r="K50" s="110">
        <f t="shared" si="3"/>
        <v>0</v>
      </c>
    </row>
    <row r="51" spans="1:11" s="111" customFormat="1" ht="12.75" x14ac:dyDescent="0.2">
      <c r="A51" s="104">
        <v>2</v>
      </c>
      <c r="B51" s="112" t="s">
        <v>206</v>
      </c>
      <c r="C51" s="113" t="s">
        <v>33</v>
      </c>
      <c r="D51" s="129">
        <v>24</v>
      </c>
      <c r="E51" s="107">
        <v>0</v>
      </c>
      <c r="F51" s="108">
        <v>0</v>
      </c>
      <c r="G51" s="107">
        <v>0</v>
      </c>
      <c r="H51" s="108">
        <v>0</v>
      </c>
      <c r="I51" s="107">
        <v>0</v>
      </c>
      <c r="J51" s="109">
        <f t="shared" si="2"/>
        <v>0</v>
      </c>
      <c r="K51" s="110">
        <f t="shared" si="3"/>
        <v>0</v>
      </c>
    </row>
    <row r="52" spans="1:11" s="111" customFormat="1" ht="12.75" x14ac:dyDescent="0.2">
      <c r="A52" s="104">
        <v>3</v>
      </c>
      <c r="B52" s="112" t="s">
        <v>76</v>
      </c>
      <c r="C52" s="113" t="s">
        <v>33</v>
      </c>
      <c r="D52" s="129">
        <v>4</v>
      </c>
      <c r="E52" s="107">
        <v>0</v>
      </c>
      <c r="F52" s="108">
        <f t="shared" si="0"/>
        <v>0</v>
      </c>
      <c r="G52" s="107">
        <v>0</v>
      </c>
      <c r="H52" s="108">
        <f t="shared" si="1"/>
        <v>0</v>
      </c>
      <c r="I52" s="107">
        <v>0</v>
      </c>
      <c r="J52" s="109">
        <f t="shared" si="2"/>
        <v>0</v>
      </c>
      <c r="K52" s="110">
        <f t="shared" si="3"/>
        <v>0</v>
      </c>
    </row>
    <row r="53" spans="1:11" s="111" customFormat="1" x14ac:dyDescent="0.2">
      <c r="A53" s="233" t="s">
        <v>77</v>
      </c>
      <c r="B53" s="234"/>
      <c r="C53" s="234"/>
      <c r="D53" s="235"/>
      <c r="E53" s="107"/>
      <c r="F53" s="108"/>
      <c r="G53" s="107"/>
      <c r="H53" s="108"/>
      <c r="I53" s="107"/>
      <c r="J53" s="109"/>
      <c r="K53" s="110"/>
    </row>
    <row r="54" spans="1:11" s="111" customFormat="1" ht="12.75" x14ac:dyDescent="0.2">
      <c r="A54" s="104">
        <v>1</v>
      </c>
      <c r="B54" s="115" t="s">
        <v>78</v>
      </c>
      <c r="C54" s="104" t="s">
        <v>79</v>
      </c>
      <c r="D54" s="200">
        <v>21240</v>
      </c>
      <c r="E54" s="107">
        <v>0</v>
      </c>
      <c r="F54" s="108">
        <f t="shared" si="0"/>
        <v>0</v>
      </c>
      <c r="G54" s="107">
        <v>0</v>
      </c>
      <c r="H54" s="108">
        <f t="shared" si="1"/>
        <v>0</v>
      </c>
      <c r="I54" s="107">
        <v>0</v>
      </c>
      <c r="J54" s="109">
        <f t="shared" si="2"/>
        <v>0</v>
      </c>
      <c r="K54" s="110">
        <f t="shared" si="3"/>
        <v>0</v>
      </c>
    </row>
    <row r="55" spans="1:11" s="111" customFormat="1" ht="12.75" x14ac:dyDescent="0.2">
      <c r="A55" s="104">
        <v>2</v>
      </c>
      <c r="B55" s="115" t="s">
        <v>218</v>
      </c>
      <c r="C55" s="104" t="s">
        <v>21</v>
      </c>
      <c r="D55" s="130">
        <v>1</v>
      </c>
      <c r="E55" s="107">
        <v>0</v>
      </c>
      <c r="F55" s="108">
        <f t="shared" si="0"/>
        <v>0</v>
      </c>
      <c r="G55" s="107">
        <v>0</v>
      </c>
      <c r="H55" s="108">
        <f t="shared" si="1"/>
        <v>0</v>
      </c>
      <c r="I55" s="107">
        <v>0</v>
      </c>
      <c r="J55" s="109">
        <f t="shared" si="2"/>
        <v>0</v>
      </c>
      <c r="K55" s="110">
        <f t="shared" si="3"/>
        <v>0</v>
      </c>
    </row>
    <row r="56" spans="1:11" s="111" customFormat="1" ht="12.75" x14ac:dyDescent="0.2">
      <c r="A56" s="104">
        <v>3</v>
      </c>
      <c r="B56" s="115" t="s">
        <v>80</v>
      </c>
      <c r="C56" s="104" t="s">
        <v>21</v>
      </c>
      <c r="D56" s="130">
        <v>12</v>
      </c>
      <c r="E56" s="107">
        <v>0</v>
      </c>
      <c r="F56" s="108">
        <f t="shared" si="0"/>
        <v>0</v>
      </c>
      <c r="G56" s="107">
        <v>0</v>
      </c>
      <c r="H56" s="108">
        <f t="shared" si="1"/>
        <v>0</v>
      </c>
      <c r="I56" s="107">
        <v>0</v>
      </c>
      <c r="J56" s="109">
        <f t="shared" si="2"/>
        <v>0</v>
      </c>
      <c r="K56" s="110">
        <f t="shared" si="3"/>
        <v>0</v>
      </c>
    </row>
    <row r="57" spans="1:11" s="111" customFormat="1" ht="12.75" x14ac:dyDescent="0.2">
      <c r="A57" s="104">
        <v>4</v>
      </c>
      <c r="B57" s="115" t="s">
        <v>81</v>
      </c>
      <c r="C57" s="104" t="s">
        <v>21</v>
      </c>
      <c r="D57" s="130">
        <v>5</v>
      </c>
      <c r="E57" s="107">
        <v>0</v>
      </c>
      <c r="F57" s="108">
        <f t="shared" si="0"/>
        <v>0</v>
      </c>
      <c r="G57" s="107">
        <v>0</v>
      </c>
      <c r="H57" s="108">
        <f t="shared" si="1"/>
        <v>0</v>
      </c>
      <c r="I57" s="107">
        <v>0</v>
      </c>
      <c r="J57" s="109">
        <f t="shared" si="2"/>
        <v>0</v>
      </c>
      <c r="K57" s="110">
        <f t="shared" si="3"/>
        <v>0</v>
      </c>
    </row>
    <row r="58" spans="1:11" s="111" customFormat="1" ht="12.75" x14ac:dyDescent="0.2">
      <c r="A58" s="104">
        <v>5</v>
      </c>
      <c r="B58" s="115" t="s">
        <v>82</v>
      </c>
      <c r="C58" s="104" t="s">
        <v>21</v>
      </c>
      <c r="D58" s="200">
        <v>16</v>
      </c>
      <c r="E58" s="107">
        <v>0</v>
      </c>
      <c r="F58" s="108">
        <f t="shared" si="0"/>
        <v>0</v>
      </c>
      <c r="G58" s="107">
        <v>0</v>
      </c>
      <c r="H58" s="108">
        <f t="shared" si="1"/>
        <v>0</v>
      </c>
      <c r="I58" s="107">
        <v>0</v>
      </c>
      <c r="J58" s="109">
        <f t="shared" si="2"/>
        <v>0</v>
      </c>
      <c r="K58" s="110">
        <f t="shared" si="3"/>
        <v>0</v>
      </c>
    </row>
    <row r="59" spans="1:11" s="111" customFormat="1" ht="12.75" x14ac:dyDescent="0.2">
      <c r="A59" s="104">
        <v>6</v>
      </c>
      <c r="B59" s="115" t="s">
        <v>83</v>
      </c>
      <c r="C59" s="104" t="s">
        <v>21</v>
      </c>
      <c r="D59" s="200">
        <v>364</v>
      </c>
      <c r="E59" s="107">
        <v>0</v>
      </c>
      <c r="F59" s="108">
        <f t="shared" si="0"/>
        <v>0</v>
      </c>
      <c r="G59" s="107">
        <v>0</v>
      </c>
      <c r="H59" s="108">
        <f t="shared" si="1"/>
        <v>0</v>
      </c>
      <c r="I59" s="107">
        <v>0</v>
      </c>
      <c r="J59" s="109">
        <f t="shared" si="2"/>
        <v>0</v>
      </c>
      <c r="K59" s="110">
        <f t="shared" si="3"/>
        <v>0</v>
      </c>
    </row>
    <row r="60" spans="1:11" s="111" customFormat="1" ht="12.75" x14ac:dyDescent="0.2">
      <c r="A60" s="104">
        <v>7</v>
      </c>
      <c r="B60" s="112" t="s">
        <v>73</v>
      </c>
      <c r="C60" s="113" t="s">
        <v>33</v>
      </c>
      <c r="D60" s="129">
        <v>56</v>
      </c>
      <c r="E60" s="107">
        <v>0</v>
      </c>
      <c r="F60" s="108">
        <f>E60*D60</f>
        <v>0</v>
      </c>
      <c r="G60" s="107">
        <v>0</v>
      </c>
      <c r="H60" s="108">
        <f>G60*D60</f>
        <v>0</v>
      </c>
      <c r="I60" s="107">
        <v>0</v>
      </c>
      <c r="J60" s="109">
        <f>I60*D60</f>
        <v>0</v>
      </c>
      <c r="K60" s="110">
        <f>F60+H60+J60</f>
        <v>0</v>
      </c>
    </row>
    <row r="61" spans="1:11" s="111" customFormat="1" ht="12.75" x14ac:dyDescent="0.2">
      <c r="A61" s="104">
        <v>8</v>
      </c>
      <c r="B61" s="112" t="s">
        <v>207</v>
      </c>
      <c r="C61" s="113" t="s">
        <v>33</v>
      </c>
      <c r="D61" s="129">
        <v>200</v>
      </c>
      <c r="E61" s="107">
        <v>0</v>
      </c>
      <c r="F61" s="108">
        <f>E61*D61</f>
        <v>0</v>
      </c>
      <c r="G61" s="107">
        <v>0</v>
      </c>
      <c r="H61" s="108">
        <f>G61*D61</f>
        <v>0</v>
      </c>
      <c r="I61" s="107">
        <v>0</v>
      </c>
      <c r="J61" s="109">
        <f>I61*D61</f>
        <v>0</v>
      </c>
      <c r="K61" s="110">
        <f>F61+H61+J61</f>
        <v>0</v>
      </c>
    </row>
    <row r="62" spans="1:11" s="111" customFormat="1" x14ac:dyDescent="0.2">
      <c r="A62" s="233" t="s">
        <v>84</v>
      </c>
      <c r="B62" s="234" t="s">
        <v>84</v>
      </c>
      <c r="C62" s="234"/>
      <c r="D62" s="235"/>
      <c r="E62" s="107"/>
      <c r="F62" s="108"/>
      <c r="G62" s="107"/>
      <c r="H62" s="108"/>
      <c r="I62" s="107"/>
      <c r="J62" s="109"/>
      <c r="K62" s="110"/>
    </row>
    <row r="63" spans="1:11" s="111" customFormat="1" x14ac:dyDescent="0.2">
      <c r="A63" s="104">
        <v>1</v>
      </c>
      <c r="B63" s="115" t="s">
        <v>85</v>
      </c>
      <c r="C63" s="104" t="s">
        <v>79</v>
      </c>
      <c r="D63" s="104">
        <v>250</v>
      </c>
      <c r="E63" s="107">
        <v>0</v>
      </c>
      <c r="F63" s="108">
        <f t="shared" si="0"/>
        <v>0</v>
      </c>
      <c r="G63" s="107">
        <v>0</v>
      </c>
      <c r="H63" s="108">
        <f t="shared" si="1"/>
        <v>0</v>
      </c>
      <c r="I63" s="107">
        <v>0</v>
      </c>
      <c r="J63" s="109">
        <f t="shared" si="2"/>
        <v>0</v>
      </c>
      <c r="K63" s="110">
        <f t="shared" si="3"/>
        <v>0</v>
      </c>
    </row>
    <row r="64" spans="1:11" s="111" customFormat="1" x14ac:dyDescent="0.2">
      <c r="A64" s="104">
        <v>2</v>
      </c>
      <c r="B64" s="115" t="s">
        <v>64</v>
      </c>
      <c r="C64" s="104" t="s">
        <v>21</v>
      </c>
      <c r="D64" s="104">
        <v>500</v>
      </c>
      <c r="E64" s="107">
        <v>0</v>
      </c>
      <c r="F64" s="108">
        <f t="shared" si="0"/>
        <v>0</v>
      </c>
      <c r="G64" s="107">
        <v>0</v>
      </c>
      <c r="H64" s="108">
        <f t="shared" si="1"/>
        <v>0</v>
      </c>
      <c r="I64" s="107">
        <v>0</v>
      </c>
      <c r="J64" s="109">
        <f t="shared" si="2"/>
        <v>0</v>
      </c>
      <c r="K64" s="110">
        <f t="shared" si="3"/>
        <v>0</v>
      </c>
    </row>
    <row r="65" spans="1:11" s="111" customFormat="1" x14ac:dyDescent="0.2">
      <c r="A65" s="104">
        <v>3</v>
      </c>
      <c r="B65" s="115" t="s">
        <v>86</v>
      </c>
      <c r="C65" s="104" t="s">
        <v>21</v>
      </c>
      <c r="D65" s="104">
        <v>250</v>
      </c>
      <c r="E65" s="107">
        <v>0</v>
      </c>
      <c r="F65" s="108">
        <f t="shared" si="0"/>
        <v>0</v>
      </c>
      <c r="G65" s="107">
        <v>0</v>
      </c>
      <c r="H65" s="108">
        <f t="shared" si="1"/>
        <v>0</v>
      </c>
      <c r="I65" s="107">
        <v>0</v>
      </c>
      <c r="J65" s="109">
        <f t="shared" si="2"/>
        <v>0</v>
      </c>
      <c r="K65" s="110">
        <f t="shared" si="3"/>
        <v>0</v>
      </c>
    </row>
    <row r="66" spans="1:11" s="111" customFormat="1" x14ac:dyDescent="0.2">
      <c r="A66" s="189">
        <v>4</v>
      </c>
      <c r="B66" s="115" t="s">
        <v>87</v>
      </c>
      <c r="C66" s="104" t="s">
        <v>21</v>
      </c>
      <c r="D66" s="104">
        <v>250</v>
      </c>
      <c r="E66" s="107">
        <v>0</v>
      </c>
      <c r="F66" s="108">
        <f t="shared" si="0"/>
        <v>0</v>
      </c>
      <c r="G66" s="107">
        <v>0</v>
      </c>
      <c r="H66" s="108">
        <f t="shared" si="1"/>
        <v>0</v>
      </c>
      <c r="I66" s="107">
        <v>0</v>
      </c>
      <c r="J66" s="109">
        <f t="shared" si="2"/>
        <v>0</v>
      </c>
      <c r="K66" s="110">
        <f t="shared" si="3"/>
        <v>0</v>
      </c>
    </row>
    <row r="67" spans="1:11" ht="12.75" x14ac:dyDescent="0.2">
      <c r="A67" s="131"/>
      <c r="B67" s="132" t="s">
        <v>103</v>
      </c>
      <c r="C67" s="133"/>
      <c r="D67" s="117"/>
      <c r="E67" s="96"/>
      <c r="F67" s="122">
        <f>SUM(F11:F66)</f>
        <v>0</v>
      </c>
      <c r="G67" s="122"/>
      <c r="H67" s="122">
        <f>SUM(H11:H66)</f>
        <v>0</v>
      </c>
      <c r="I67" s="122"/>
      <c r="J67" s="122">
        <f>SUM(J11:J66)</f>
        <v>0</v>
      </c>
      <c r="K67" s="122">
        <f>F67+H67+J67</f>
        <v>0</v>
      </c>
    </row>
    <row r="68" spans="1:11" ht="12.75" x14ac:dyDescent="0.2">
      <c r="A68" s="131"/>
      <c r="B68" s="119" t="s">
        <v>104</v>
      </c>
      <c r="C68" s="133"/>
      <c r="D68" s="134">
        <v>0</v>
      </c>
      <c r="E68" s="96"/>
      <c r="F68" s="122"/>
      <c r="G68" s="122"/>
      <c r="H68" s="122"/>
      <c r="I68" s="122"/>
      <c r="J68" s="96"/>
      <c r="K68" s="96">
        <f>H67*D68</f>
        <v>0</v>
      </c>
    </row>
    <row r="69" spans="1:11" ht="12.75" x14ac:dyDescent="0.2">
      <c r="A69" s="131"/>
      <c r="B69" s="119" t="s">
        <v>105</v>
      </c>
      <c r="C69" s="133"/>
      <c r="D69" s="133"/>
      <c r="E69" s="96"/>
      <c r="F69" s="96"/>
      <c r="G69" s="96"/>
      <c r="H69" s="96"/>
      <c r="I69" s="96"/>
      <c r="J69" s="96"/>
      <c r="K69" s="122">
        <f>K68+K67</f>
        <v>0</v>
      </c>
    </row>
    <row r="70" spans="1:11" ht="12.75" x14ac:dyDescent="0.2">
      <c r="A70" s="131"/>
      <c r="B70" s="119" t="s">
        <v>106</v>
      </c>
      <c r="C70" s="133"/>
      <c r="D70" s="134">
        <v>0</v>
      </c>
      <c r="E70" s="96"/>
      <c r="F70" s="96"/>
      <c r="G70" s="96"/>
      <c r="H70" s="96"/>
      <c r="I70" s="96"/>
      <c r="J70" s="96"/>
      <c r="K70" s="96">
        <f>K69*D70</f>
        <v>0</v>
      </c>
    </row>
    <row r="71" spans="1:11" ht="12.75" x14ac:dyDescent="0.2">
      <c r="A71" s="131"/>
      <c r="B71" s="132" t="s">
        <v>105</v>
      </c>
      <c r="C71" s="133"/>
      <c r="D71" s="133"/>
      <c r="E71" s="96"/>
      <c r="F71" s="96"/>
      <c r="G71" s="96"/>
      <c r="H71" s="96"/>
      <c r="I71" s="96"/>
      <c r="J71" s="96"/>
      <c r="K71" s="122">
        <f>K69+K70</f>
        <v>0</v>
      </c>
    </row>
    <row r="72" spans="1:11" ht="12.75" x14ac:dyDescent="0.2">
      <c r="A72" s="79"/>
      <c r="B72" s="118" t="s">
        <v>107</v>
      </c>
      <c r="C72" s="121"/>
      <c r="D72" s="123">
        <v>0.18</v>
      </c>
      <c r="E72" s="96"/>
      <c r="F72" s="96"/>
      <c r="G72" s="96"/>
      <c r="H72" s="96"/>
      <c r="I72" s="96"/>
      <c r="J72" s="96"/>
      <c r="K72" s="96">
        <f>K71*D72</f>
        <v>0</v>
      </c>
    </row>
    <row r="73" spans="1:11" ht="12.75" x14ac:dyDescent="0.2">
      <c r="A73" s="80"/>
      <c r="B73" s="120" t="s">
        <v>108</v>
      </c>
      <c r="C73" s="124"/>
      <c r="D73" s="124"/>
      <c r="E73" s="125"/>
      <c r="F73" s="125"/>
      <c r="G73" s="125"/>
      <c r="H73" s="125"/>
      <c r="I73" s="125"/>
      <c r="J73" s="125"/>
      <c r="K73" s="126">
        <f>SUM(K71:K72)</f>
        <v>0</v>
      </c>
    </row>
    <row r="74" spans="1:11" x14ac:dyDescent="0.2">
      <c r="C74" s="127"/>
      <c r="D74" s="127"/>
      <c r="E74" s="127"/>
      <c r="F74" s="127"/>
      <c r="G74" s="127"/>
      <c r="H74" s="127"/>
      <c r="I74" s="127"/>
      <c r="J74" s="127"/>
      <c r="K74" s="127"/>
    </row>
  </sheetData>
  <mergeCells count="19">
    <mergeCell ref="B1:G1"/>
    <mergeCell ref="A4:G4"/>
    <mergeCell ref="C5:F5"/>
    <mergeCell ref="B7:D7"/>
    <mergeCell ref="E7:J7"/>
    <mergeCell ref="B2:F2"/>
    <mergeCell ref="K7:K9"/>
    <mergeCell ref="B8:B9"/>
    <mergeCell ref="D8:D9"/>
    <mergeCell ref="E8:F8"/>
    <mergeCell ref="G8:H8"/>
    <mergeCell ref="I8:J8"/>
    <mergeCell ref="A53:D53"/>
    <mergeCell ref="A62:D62"/>
    <mergeCell ref="A11:D11"/>
    <mergeCell ref="A16:D16"/>
    <mergeCell ref="A29:D29"/>
    <mergeCell ref="A42:D42"/>
    <mergeCell ref="A49:D49"/>
  </mergeCells>
  <pageMargins left="0.16" right="0.11811023622047245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9" zoomScaleNormal="100" workbookViewId="0">
      <selection activeCell="D29" sqref="D29"/>
    </sheetView>
  </sheetViews>
  <sheetFormatPr defaultRowHeight="15" x14ac:dyDescent="0.25"/>
  <cols>
    <col min="1" max="1" width="6.42578125" customWidth="1"/>
    <col min="2" max="2" width="39.42578125" customWidth="1"/>
    <col min="12" max="12" width="36.85546875" style="197" customWidth="1"/>
  </cols>
  <sheetData>
    <row r="1" spans="1:12" s="136" customFormat="1" ht="12" x14ac:dyDescent="0.2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95"/>
    </row>
    <row r="2" spans="1:12" s="136" customFormat="1" ht="36" x14ac:dyDescent="0.2">
      <c r="A2" s="137"/>
      <c r="B2" s="138" t="s">
        <v>186</v>
      </c>
      <c r="C2" s="138"/>
      <c r="D2" s="138"/>
      <c r="E2" s="138"/>
      <c r="F2" s="138"/>
      <c r="G2" s="138"/>
      <c r="H2" s="138"/>
      <c r="I2" s="138"/>
      <c r="J2" s="138"/>
      <c r="K2" s="138"/>
      <c r="L2" s="195"/>
    </row>
    <row r="3" spans="1:12" s="136" customFormat="1" ht="12" x14ac:dyDescent="0.2">
      <c r="A3" s="139"/>
      <c r="B3" s="140" t="s">
        <v>112</v>
      </c>
      <c r="C3" s="139"/>
      <c r="D3" s="139"/>
      <c r="E3" s="139"/>
      <c r="F3" s="139"/>
      <c r="G3" s="137"/>
      <c r="H3" s="141"/>
      <c r="I3" s="141"/>
      <c r="J3" s="141"/>
      <c r="K3" s="141"/>
      <c r="L3" s="195"/>
    </row>
    <row r="4" spans="1:12" s="136" customFormat="1" ht="12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95"/>
    </row>
    <row r="5" spans="1:12" s="136" customFormat="1" ht="12" x14ac:dyDescent="0.2">
      <c r="A5" s="142"/>
      <c r="B5" s="143"/>
      <c r="C5" s="142"/>
      <c r="D5" s="142"/>
      <c r="E5" s="142"/>
      <c r="F5" s="142"/>
      <c r="G5" s="144"/>
      <c r="L5" s="195"/>
    </row>
    <row r="6" spans="1:12" s="136" customFormat="1" ht="12" x14ac:dyDescent="0.2">
      <c r="A6" s="139"/>
      <c r="B6" s="145"/>
      <c r="C6" s="146"/>
      <c r="D6" s="146"/>
      <c r="E6" s="146"/>
      <c r="F6" s="147"/>
      <c r="G6" s="148" t="s">
        <v>113</v>
      </c>
      <c r="H6" s="148"/>
      <c r="I6" s="148"/>
      <c r="J6" s="149">
        <f>K40</f>
        <v>0</v>
      </c>
      <c r="K6" s="150" t="s">
        <v>114</v>
      </c>
      <c r="L6" s="195"/>
    </row>
    <row r="7" spans="1:12" s="136" customFormat="1" ht="12" x14ac:dyDescent="0.2">
      <c r="A7" s="139"/>
      <c r="B7" s="145"/>
      <c r="C7" s="146"/>
      <c r="D7" s="146"/>
      <c r="E7" s="146"/>
      <c r="F7" s="147"/>
      <c r="G7" s="147"/>
      <c r="H7" s="147"/>
      <c r="I7" s="147"/>
      <c r="J7" s="149"/>
      <c r="K7" s="151"/>
      <c r="L7" s="195"/>
    </row>
    <row r="8" spans="1:12" s="136" customFormat="1" ht="12" x14ac:dyDescent="0.2">
      <c r="A8" s="152"/>
      <c r="B8" s="247" t="s">
        <v>115</v>
      </c>
      <c r="C8" s="248"/>
      <c r="D8" s="249"/>
      <c r="E8" s="250" t="s">
        <v>116</v>
      </c>
      <c r="F8" s="251"/>
      <c r="G8" s="251"/>
      <c r="H8" s="251"/>
      <c r="I8" s="251"/>
      <c r="J8" s="252"/>
      <c r="K8" s="253" t="s">
        <v>96</v>
      </c>
      <c r="L8" s="195"/>
    </row>
    <row r="9" spans="1:12" s="136" customFormat="1" ht="12" x14ac:dyDescent="0.2">
      <c r="A9" s="153" t="s">
        <v>2</v>
      </c>
      <c r="B9" s="154" t="s">
        <v>117</v>
      </c>
      <c r="C9" s="254" t="s">
        <v>118</v>
      </c>
      <c r="D9" s="254" t="s">
        <v>119</v>
      </c>
      <c r="E9" s="250" t="s">
        <v>120</v>
      </c>
      <c r="F9" s="252"/>
      <c r="G9" s="250" t="s">
        <v>121</v>
      </c>
      <c r="H9" s="252"/>
      <c r="I9" s="250" t="s">
        <v>122</v>
      </c>
      <c r="J9" s="249"/>
      <c r="K9" s="253"/>
      <c r="L9" s="195"/>
    </row>
    <row r="10" spans="1:12" s="136" customFormat="1" ht="12" x14ac:dyDescent="0.2">
      <c r="A10" s="155"/>
      <c r="B10" s="156" t="s">
        <v>123</v>
      </c>
      <c r="C10" s="255"/>
      <c r="D10" s="255"/>
      <c r="E10" s="157" t="s">
        <v>124</v>
      </c>
      <c r="F10" s="157" t="s">
        <v>125</v>
      </c>
      <c r="G10" s="157" t="s">
        <v>124</v>
      </c>
      <c r="H10" s="157" t="s">
        <v>125</v>
      </c>
      <c r="I10" s="157" t="s">
        <v>124</v>
      </c>
      <c r="J10" s="157" t="s">
        <v>125</v>
      </c>
      <c r="K10" s="253"/>
      <c r="L10" s="195"/>
    </row>
    <row r="11" spans="1:12" s="136" customFormat="1" ht="12" x14ac:dyDescent="0.2">
      <c r="A11" s="157">
        <v>1</v>
      </c>
      <c r="B11" s="157">
        <v>2</v>
      </c>
      <c r="C11" s="157">
        <v>3</v>
      </c>
      <c r="D11" s="157">
        <v>4</v>
      </c>
      <c r="E11" s="157">
        <v>5</v>
      </c>
      <c r="F11" s="157" t="s">
        <v>15</v>
      </c>
      <c r="G11" s="157">
        <v>7</v>
      </c>
      <c r="H11" s="157" t="s">
        <v>16</v>
      </c>
      <c r="I11" s="157">
        <v>9</v>
      </c>
      <c r="J11" s="157" t="s">
        <v>17</v>
      </c>
      <c r="K11" s="157" t="s">
        <v>18</v>
      </c>
      <c r="L11" s="195"/>
    </row>
    <row r="12" spans="1:12" s="136" customFormat="1" ht="12" x14ac:dyDescent="0.2">
      <c r="A12" s="93"/>
      <c r="B12" s="158" t="s">
        <v>126</v>
      </c>
      <c r="C12" s="159"/>
      <c r="D12" s="160"/>
      <c r="E12" s="87"/>
      <c r="F12" s="88"/>
      <c r="G12" s="87"/>
      <c r="H12" s="88"/>
      <c r="I12" s="87"/>
      <c r="J12" s="89"/>
      <c r="K12" s="90"/>
      <c r="L12" s="195"/>
    </row>
    <row r="13" spans="1:12" s="136" customFormat="1" ht="12" x14ac:dyDescent="0.2">
      <c r="A13" s="93">
        <v>1</v>
      </c>
      <c r="B13" s="161" t="s">
        <v>127</v>
      </c>
      <c r="C13" s="159" t="s">
        <v>33</v>
      </c>
      <c r="D13" s="160">
        <v>1</v>
      </c>
      <c r="E13" s="87">
        <v>0</v>
      </c>
      <c r="F13" s="88">
        <f t="shared" ref="F13:F33" si="0">E13*D13</f>
        <v>0</v>
      </c>
      <c r="G13" s="87">
        <v>0</v>
      </c>
      <c r="H13" s="88">
        <f t="shared" ref="H13:H33" si="1">G13*D13</f>
        <v>0</v>
      </c>
      <c r="I13" s="87">
        <v>0</v>
      </c>
      <c r="J13" s="89">
        <f t="shared" ref="J13:J33" si="2">I13*D13</f>
        <v>0</v>
      </c>
      <c r="K13" s="90">
        <f t="shared" ref="K13:K33" si="3">F13+H13+J13</f>
        <v>0</v>
      </c>
      <c r="L13" s="195"/>
    </row>
    <row r="14" spans="1:12" s="136" customFormat="1" ht="12" x14ac:dyDescent="0.2">
      <c r="A14" s="93">
        <v>2</v>
      </c>
      <c r="B14" s="161" t="s">
        <v>128</v>
      </c>
      <c r="C14" s="159" t="s">
        <v>33</v>
      </c>
      <c r="D14" s="160">
        <v>4</v>
      </c>
      <c r="E14" s="87">
        <v>0</v>
      </c>
      <c r="F14" s="88">
        <f t="shared" si="0"/>
        <v>0</v>
      </c>
      <c r="G14" s="87">
        <v>0</v>
      </c>
      <c r="H14" s="88">
        <f t="shared" si="1"/>
        <v>0</v>
      </c>
      <c r="I14" s="87">
        <v>0</v>
      </c>
      <c r="J14" s="89">
        <f t="shared" si="2"/>
        <v>0</v>
      </c>
      <c r="K14" s="90">
        <f t="shared" si="3"/>
        <v>0</v>
      </c>
      <c r="L14" s="195"/>
    </row>
    <row r="15" spans="1:12" s="136" customFormat="1" ht="12" x14ac:dyDescent="0.2">
      <c r="A15" s="93">
        <v>3</v>
      </c>
      <c r="B15" s="161" t="s">
        <v>129</v>
      </c>
      <c r="C15" s="159" t="s">
        <v>33</v>
      </c>
      <c r="D15" s="160">
        <v>5</v>
      </c>
      <c r="E15" s="87">
        <v>0</v>
      </c>
      <c r="F15" s="88">
        <f t="shared" si="0"/>
        <v>0</v>
      </c>
      <c r="G15" s="87">
        <v>0</v>
      </c>
      <c r="H15" s="88">
        <f t="shared" si="1"/>
        <v>0</v>
      </c>
      <c r="I15" s="87">
        <v>0</v>
      </c>
      <c r="J15" s="89">
        <f t="shared" si="2"/>
        <v>0</v>
      </c>
      <c r="K15" s="90">
        <f t="shared" si="3"/>
        <v>0</v>
      </c>
      <c r="L15" s="195"/>
    </row>
    <row r="16" spans="1:12" s="136" customFormat="1" ht="12" x14ac:dyDescent="0.2">
      <c r="A16" s="93">
        <v>4</v>
      </c>
      <c r="B16" s="161" t="s">
        <v>130</v>
      </c>
      <c r="C16" s="159" t="s">
        <v>33</v>
      </c>
      <c r="D16" s="160">
        <v>5</v>
      </c>
      <c r="E16" s="87">
        <v>0</v>
      </c>
      <c r="F16" s="88">
        <f t="shared" si="0"/>
        <v>0</v>
      </c>
      <c r="G16" s="87">
        <v>0</v>
      </c>
      <c r="H16" s="88">
        <f t="shared" si="1"/>
        <v>0</v>
      </c>
      <c r="I16" s="87">
        <v>0</v>
      </c>
      <c r="J16" s="89">
        <f t="shared" si="2"/>
        <v>0</v>
      </c>
      <c r="K16" s="90">
        <f t="shared" si="3"/>
        <v>0</v>
      </c>
      <c r="L16" s="195"/>
    </row>
    <row r="17" spans="1:18" s="136" customFormat="1" ht="14.25" x14ac:dyDescent="0.2">
      <c r="A17" s="93">
        <v>5</v>
      </c>
      <c r="B17" s="161" t="s">
        <v>131</v>
      </c>
      <c r="C17" s="159" t="s">
        <v>33</v>
      </c>
      <c r="D17" s="160">
        <v>2</v>
      </c>
      <c r="E17" s="87">
        <v>0</v>
      </c>
      <c r="F17" s="88">
        <f t="shared" si="0"/>
        <v>0</v>
      </c>
      <c r="G17" s="87">
        <v>0</v>
      </c>
      <c r="H17" s="88">
        <f t="shared" si="1"/>
        <v>0</v>
      </c>
      <c r="I17" s="87">
        <v>0</v>
      </c>
      <c r="J17" s="89">
        <f t="shared" si="2"/>
        <v>0</v>
      </c>
      <c r="K17" s="90">
        <f t="shared" si="3"/>
        <v>0</v>
      </c>
      <c r="L17" s="195"/>
    </row>
    <row r="18" spans="1:18" s="136" customFormat="1" ht="14.25" x14ac:dyDescent="0.2">
      <c r="A18" s="93">
        <v>6</v>
      </c>
      <c r="B18" s="161" t="s">
        <v>132</v>
      </c>
      <c r="C18" s="159" t="s">
        <v>33</v>
      </c>
      <c r="D18" s="160">
        <v>1</v>
      </c>
      <c r="E18" s="87">
        <v>0</v>
      </c>
      <c r="F18" s="88">
        <f t="shared" si="0"/>
        <v>0</v>
      </c>
      <c r="G18" s="87">
        <v>0</v>
      </c>
      <c r="H18" s="88">
        <f t="shared" si="1"/>
        <v>0</v>
      </c>
      <c r="I18" s="87">
        <v>0</v>
      </c>
      <c r="J18" s="89">
        <f t="shared" si="2"/>
        <v>0</v>
      </c>
      <c r="K18" s="90">
        <f t="shared" si="3"/>
        <v>0</v>
      </c>
      <c r="L18" s="195"/>
    </row>
    <row r="19" spans="1:18" s="136" customFormat="1" x14ac:dyDescent="0.2">
      <c r="A19" s="93">
        <v>7</v>
      </c>
      <c r="B19" s="161" t="s">
        <v>133</v>
      </c>
      <c r="C19" s="159" t="s">
        <v>33</v>
      </c>
      <c r="D19" s="160">
        <v>2</v>
      </c>
      <c r="E19" s="87">
        <v>0</v>
      </c>
      <c r="F19" s="88">
        <f t="shared" si="0"/>
        <v>0</v>
      </c>
      <c r="G19" s="87">
        <v>0</v>
      </c>
      <c r="H19" s="88">
        <f t="shared" si="1"/>
        <v>0</v>
      </c>
      <c r="I19" s="87">
        <v>0</v>
      </c>
      <c r="J19" s="89">
        <f t="shared" si="2"/>
        <v>0</v>
      </c>
      <c r="K19" s="90">
        <f t="shared" si="3"/>
        <v>0</v>
      </c>
      <c r="L19" s="195"/>
    </row>
    <row r="20" spans="1:18" s="136" customFormat="1" x14ac:dyDescent="0.2">
      <c r="A20" s="93">
        <v>8</v>
      </c>
      <c r="B20" s="161" t="s">
        <v>134</v>
      </c>
      <c r="C20" s="159" t="s">
        <v>33</v>
      </c>
      <c r="D20" s="160">
        <v>1</v>
      </c>
      <c r="E20" s="87">
        <v>0</v>
      </c>
      <c r="F20" s="88">
        <f t="shared" si="0"/>
        <v>0</v>
      </c>
      <c r="G20" s="87">
        <v>0</v>
      </c>
      <c r="H20" s="88">
        <f t="shared" si="1"/>
        <v>0</v>
      </c>
      <c r="I20" s="87">
        <v>0</v>
      </c>
      <c r="J20" s="89">
        <f t="shared" si="2"/>
        <v>0</v>
      </c>
      <c r="K20" s="90">
        <f t="shared" si="3"/>
        <v>0</v>
      </c>
      <c r="L20" s="195"/>
    </row>
    <row r="21" spans="1:18" s="136" customFormat="1" ht="14.25" x14ac:dyDescent="0.2">
      <c r="A21" s="93">
        <v>9</v>
      </c>
      <c r="B21" s="161" t="s">
        <v>135</v>
      </c>
      <c r="C21" s="159" t="s">
        <v>33</v>
      </c>
      <c r="D21" s="160">
        <v>4</v>
      </c>
      <c r="E21" s="87">
        <v>0</v>
      </c>
      <c r="F21" s="88">
        <f t="shared" si="0"/>
        <v>0</v>
      </c>
      <c r="G21" s="87">
        <v>0</v>
      </c>
      <c r="H21" s="88">
        <f t="shared" si="1"/>
        <v>0</v>
      </c>
      <c r="I21" s="87">
        <v>0</v>
      </c>
      <c r="J21" s="89">
        <f t="shared" si="2"/>
        <v>0</v>
      </c>
      <c r="K21" s="90">
        <f t="shared" si="3"/>
        <v>0</v>
      </c>
      <c r="L21" s="195"/>
    </row>
    <row r="22" spans="1:18" s="136" customFormat="1" ht="14.25" x14ac:dyDescent="0.2">
      <c r="A22" s="93">
        <v>10</v>
      </c>
      <c r="B22" s="161" t="s">
        <v>136</v>
      </c>
      <c r="C22" s="159" t="s">
        <v>33</v>
      </c>
      <c r="D22" s="160">
        <v>4</v>
      </c>
      <c r="E22" s="87">
        <v>0</v>
      </c>
      <c r="F22" s="88">
        <f t="shared" si="0"/>
        <v>0</v>
      </c>
      <c r="G22" s="87">
        <v>0</v>
      </c>
      <c r="H22" s="88">
        <f t="shared" si="1"/>
        <v>0</v>
      </c>
      <c r="I22" s="87">
        <v>0</v>
      </c>
      <c r="J22" s="89">
        <f t="shared" si="2"/>
        <v>0</v>
      </c>
      <c r="K22" s="90">
        <f t="shared" si="3"/>
        <v>0</v>
      </c>
      <c r="L22" s="195"/>
    </row>
    <row r="23" spans="1:18" s="136" customFormat="1" ht="14.25" x14ac:dyDescent="0.2">
      <c r="A23" s="93">
        <v>11</v>
      </c>
      <c r="B23" s="161" t="s">
        <v>137</v>
      </c>
      <c r="C23" s="159" t="s">
        <v>33</v>
      </c>
      <c r="D23" s="160">
        <v>15</v>
      </c>
      <c r="E23" s="87">
        <v>0</v>
      </c>
      <c r="F23" s="88">
        <f t="shared" si="0"/>
        <v>0</v>
      </c>
      <c r="G23" s="87">
        <v>0</v>
      </c>
      <c r="H23" s="88">
        <f t="shared" si="1"/>
        <v>0</v>
      </c>
      <c r="I23" s="87">
        <v>0</v>
      </c>
      <c r="J23" s="89">
        <f t="shared" si="2"/>
        <v>0</v>
      </c>
      <c r="K23" s="90">
        <f t="shared" si="3"/>
        <v>0</v>
      </c>
      <c r="L23" s="195"/>
    </row>
    <row r="24" spans="1:18" s="136" customFormat="1" ht="14.25" x14ac:dyDescent="0.2">
      <c r="A24" s="93">
        <v>12</v>
      </c>
      <c r="B24" s="161" t="s">
        <v>138</v>
      </c>
      <c r="C24" s="159" t="s">
        <v>33</v>
      </c>
      <c r="D24" s="160">
        <v>5</v>
      </c>
      <c r="E24" s="87">
        <v>0</v>
      </c>
      <c r="F24" s="88">
        <f t="shared" si="0"/>
        <v>0</v>
      </c>
      <c r="G24" s="87">
        <v>0</v>
      </c>
      <c r="H24" s="88">
        <f t="shared" si="1"/>
        <v>0</v>
      </c>
      <c r="I24" s="87">
        <v>0</v>
      </c>
      <c r="J24" s="89">
        <f t="shared" si="2"/>
        <v>0</v>
      </c>
      <c r="K24" s="90">
        <f t="shared" si="3"/>
        <v>0</v>
      </c>
      <c r="L24" s="195"/>
    </row>
    <row r="25" spans="1:18" s="136" customFormat="1" ht="12" x14ac:dyDescent="0.2">
      <c r="A25" s="93">
        <v>13</v>
      </c>
      <c r="B25" s="161" t="s">
        <v>139</v>
      </c>
      <c r="C25" s="159" t="s">
        <v>33</v>
      </c>
      <c r="D25" s="160">
        <v>1</v>
      </c>
      <c r="E25" s="87">
        <v>0</v>
      </c>
      <c r="F25" s="88">
        <f t="shared" si="0"/>
        <v>0</v>
      </c>
      <c r="G25" s="87">
        <v>0</v>
      </c>
      <c r="H25" s="88">
        <f t="shared" si="1"/>
        <v>0</v>
      </c>
      <c r="I25" s="87">
        <v>0</v>
      </c>
      <c r="J25" s="89">
        <f t="shared" si="2"/>
        <v>0</v>
      </c>
      <c r="K25" s="90">
        <f t="shared" si="3"/>
        <v>0</v>
      </c>
      <c r="L25" s="195"/>
    </row>
    <row r="26" spans="1:18" s="136" customFormat="1" ht="12" x14ac:dyDescent="0.2">
      <c r="A26" s="93">
        <v>14</v>
      </c>
      <c r="B26" s="161" t="s">
        <v>140</v>
      </c>
      <c r="C26" s="159" t="s">
        <v>33</v>
      </c>
      <c r="D26" s="160">
        <v>2</v>
      </c>
      <c r="E26" s="87">
        <v>0</v>
      </c>
      <c r="F26" s="88">
        <f t="shared" si="0"/>
        <v>0</v>
      </c>
      <c r="G26" s="87">
        <v>0</v>
      </c>
      <c r="H26" s="88">
        <f t="shared" si="1"/>
        <v>0</v>
      </c>
      <c r="I26" s="87">
        <v>0</v>
      </c>
      <c r="J26" s="89">
        <f t="shared" si="2"/>
        <v>0</v>
      </c>
      <c r="K26" s="90">
        <f t="shared" si="3"/>
        <v>0</v>
      </c>
      <c r="L26" s="195"/>
    </row>
    <row r="27" spans="1:18" s="136" customFormat="1" ht="12" x14ac:dyDescent="0.2">
      <c r="A27" s="93">
        <v>15</v>
      </c>
      <c r="B27" s="161" t="s">
        <v>141</v>
      </c>
      <c r="C27" s="159" t="s">
        <v>33</v>
      </c>
      <c r="D27" s="160">
        <v>3</v>
      </c>
      <c r="E27" s="87">
        <v>0</v>
      </c>
      <c r="F27" s="88">
        <f t="shared" si="0"/>
        <v>0</v>
      </c>
      <c r="G27" s="87">
        <v>0</v>
      </c>
      <c r="H27" s="88">
        <f t="shared" si="1"/>
        <v>0</v>
      </c>
      <c r="I27" s="87">
        <v>0</v>
      </c>
      <c r="J27" s="89">
        <f t="shared" si="2"/>
        <v>0</v>
      </c>
      <c r="K27" s="90">
        <f t="shared" si="3"/>
        <v>0</v>
      </c>
      <c r="L27" s="195"/>
      <c r="N27" s="147"/>
      <c r="O27" s="147"/>
      <c r="P27" s="147"/>
      <c r="Q27" s="162"/>
      <c r="R27" s="141"/>
    </row>
    <row r="28" spans="1:18" s="136" customFormat="1" ht="12" x14ac:dyDescent="0.2">
      <c r="A28" s="93">
        <v>16</v>
      </c>
      <c r="B28" s="198" t="s">
        <v>222</v>
      </c>
      <c r="C28" s="159" t="s">
        <v>33</v>
      </c>
      <c r="D28" s="160">
        <v>2</v>
      </c>
      <c r="E28" s="87">
        <v>0</v>
      </c>
      <c r="F28" s="88">
        <f t="shared" si="0"/>
        <v>0</v>
      </c>
      <c r="G28" s="87">
        <v>0</v>
      </c>
      <c r="H28" s="88">
        <f t="shared" si="1"/>
        <v>0</v>
      </c>
      <c r="I28" s="87">
        <v>0</v>
      </c>
      <c r="J28" s="89">
        <f t="shared" si="2"/>
        <v>0</v>
      </c>
      <c r="K28" s="90">
        <f t="shared" si="3"/>
        <v>0</v>
      </c>
      <c r="L28" s="196"/>
      <c r="N28" s="147"/>
      <c r="O28" s="147"/>
      <c r="P28" s="147"/>
      <c r="Q28" s="162"/>
      <c r="R28" s="141"/>
    </row>
    <row r="29" spans="1:18" s="136" customFormat="1" ht="24" x14ac:dyDescent="0.2">
      <c r="A29" s="93">
        <v>17</v>
      </c>
      <c r="B29" s="198" t="s">
        <v>223</v>
      </c>
      <c r="C29" s="159" t="s">
        <v>33</v>
      </c>
      <c r="D29" s="160">
        <v>4</v>
      </c>
      <c r="E29" s="87">
        <v>0</v>
      </c>
      <c r="F29" s="88">
        <f t="shared" ref="F29" si="4">E29*D29</f>
        <v>0</v>
      </c>
      <c r="G29" s="87">
        <v>0</v>
      </c>
      <c r="H29" s="88">
        <f t="shared" ref="H29" si="5">G29*D29</f>
        <v>0</v>
      </c>
      <c r="I29" s="87">
        <v>0</v>
      </c>
      <c r="J29" s="89">
        <f t="shared" ref="J29" si="6">I29*D29</f>
        <v>0</v>
      </c>
      <c r="K29" s="90">
        <f t="shared" ref="K29" si="7">F29+H29+J29</f>
        <v>0</v>
      </c>
      <c r="L29" s="196"/>
      <c r="N29" s="147"/>
      <c r="O29" s="147"/>
      <c r="P29" s="147"/>
      <c r="Q29" s="162"/>
      <c r="R29" s="141"/>
    </row>
    <row r="30" spans="1:18" s="136" customFormat="1" ht="12" x14ac:dyDescent="0.2">
      <c r="A30" s="93">
        <v>18</v>
      </c>
      <c r="B30" s="193" t="s">
        <v>142</v>
      </c>
      <c r="C30" s="159" t="s">
        <v>33</v>
      </c>
      <c r="D30" s="160">
        <v>8</v>
      </c>
      <c r="E30" s="87">
        <v>0</v>
      </c>
      <c r="F30" s="88">
        <f t="shared" si="0"/>
        <v>0</v>
      </c>
      <c r="G30" s="87">
        <v>0</v>
      </c>
      <c r="H30" s="88">
        <f t="shared" si="1"/>
        <v>0</v>
      </c>
      <c r="I30" s="87">
        <v>0</v>
      </c>
      <c r="J30" s="89">
        <f t="shared" si="2"/>
        <v>0</v>
      </c>
      <c r="K30" s="90">
        <f t="shared" si="3"/>
        <v>0</v>
      </c>
      <c r="L30" s="195"/>
    </row>
    <row r="31" spans="1:18" s="136" customFormat="1" ht="12" x14ac:dyDescent="0.2">
      <c r="A31" s="93">
        <v>19</v>
      </c>
      <c r="B31" s="193" t="s">
        <v>143</v>
      </c>
      <c r="C31" s="159" t="s">
        <v>33</v>
      </c>
      <c r="D31" s="160">
        <v>4</v>
      </c>
      <c r="E31" s="87">
        <v>0</v>
      </c>
      <c r="F31" s="88">
        <f t="shared" si="0"/>
        <v>0</v>
      </c>
      <c r="G31" s="87">
        <v>0</v>
      </c>
      <c r="H31" s="88">
        <f t="shared" si="1"/>
        <v>0</v>
      </c>
      <c r="I31" s="87">
        <v>0</v>
      </c>
      <c r="J31" s="89">
        <f t="shared" si="2"/>
        <v>0</v>
      </c>
      <c r="K31" s="90">
        <f t="shared" si="3"/>
        <v>0</v>
      </c>
      <c r="L31" s="195"/>
    </row>
    <row r="32" spans="1:18" s="136" customFormat="1" ht="12.75" x14ac:dyDescent="0.2">
      <c r="A32" s="93">
        <v>20</v>
      </c>
      <c r="B32" s="163" t="s">
        <v>144</v>
      </c>
      <c r="C32" s="159" t="s">
        <v>33</v>
      </c>
      <c r="D32" s="160">
        <v>4</v>
      </c>
      <c r="E32" s="87">
        <v>0</v>
      </c>
      <c r="F32" s="88">
        <f t="shared" si="0"/>
        <v>0</v>
      </c>
      <c r="G32" s="87">
        <v>0</v>
      </c>
      <c r="H32" s="88">
        <f t="shared" si="1"/>
        <v>0</v>
      </c>
      <c r="I32" s="87">
        <v>0</v>
      </c>
      <c r="J32" s="89">
        <f t="shared" si="2"/>
        <v>0</v>
      </c>
      <c r="K32" s="90">
        <f t="shared" si="3"/>
        <v>0</v>
      </c>
      <c r="L32" s="195"/>
    </row>
    <row r="33" spans="1:12" s="136" customFormat="1" ht="12" x14ac:dyDescent="0.2">
      <c r="A33" s="93">
        <v>21</v>
      </c>
      <c r="B33" s="161" t="s">
        <v>145</v>
      </c>
      <c r="C33" s="159" t="s">
        <v>33</v>
      </c>
      <c r="D33" s="160">
        <v>4</v>
      </c>
      <c r="E33" s="87">
        <v>0</v>
      </c>
      <c r="F33" s="88">
        <f t="shared" si="0"/>
        <v>0</v>
      </c>
      <c r="G33" s="87">
        <v>0</v>
      </c>
      <c r="H33" s="88">
        <f t="shared" si="1"/>
        <v>0</v>
      </c>
      <c r="I33" s="87">
        <v>0</v>
      </c>
      <c r="J33" s="89">
        <f t="shared" si="2"/>
        <v>0</v>
      </c>
      <c r="K33" s="90">
        <f t="shared" si="3"/>
        <v>0</v>
      </c>
      <c r="L33" s="195"/>
    </row>
    <row r="34" spans="1:12" s="136" customFormat="1" ht="12" x14ac:dyDescent="0.2">
      <c r="A34" s="93"/>
      <c r="B34" s="164" t="s">
        <v>103</v>
      </c>
      <c r="C34" s="93"/>
      <c r="D34" s="88"/>
      <c r="E34" s="88"/>
      <c r="F34" s="88">
        <f>SUM(F12:F33)</f>
        <v>0</v>
      </c>
      <c r="G34" s="88"/>
      <c r="H34" s="88">
        <f>SUM(H12:H33)</f>
        <v>0</v>
      </c>
      <c r="I34" s="88"/>
      <c r="J34" s="88">
        <f>SUM(J12:J33)</f>
        <v>0</v>
      </c>
      <c r="K34" s="40">
        <f t="shared" ref="K34" si="8">F34+H34+J34</f>
        <v>0</v>
      </c>
      <c r="L34" s="195"/>
    </row>
    <row r="35" spans="1:12" s="136" customFormat="1" ht="12" x14ac:dyDescent="0.2">
      <c r="A35" s="93"/>
      <c r="B35" s="165" t="s">
        <v>146</v>
      </c>
      <c r="C35" s="93"/>
      <c r="D35" s="166">
        <v>0</v>
      </c>
      <c r="E35" s="88"/>
      <c r="F35" s="88"/>
      <c r="G35" s="88"/>
      <c r="H35" s="88"/>
      <c r="I35" s="88"/>
      <c r="J35" s="88"/>
      <c r="K35" s="88">
        <f>K34*D35</f>
        <v>0</v>
      </c>
      <c r="L35" s="195"/>
    </row>
    <row r="36" spans="1:12" s="136" customFormat="1" ht="12" x14ac:dyDescent="0.2">
      <c r="A36" s="93"/>
      <c r="B36" s="165" t="s">
        <v>105</v>
      </c>
      <c r="C36" s="93"/>
      <c r="D36" s="93"/>
      <c r="E36" s="88"/>
      <c r="F36" s="88"/>
      <c r="G36" s="88"/>
      <c r="H36" s="88"/>
      <c r="I36" s="88"/>
      <c r="J36" s="88"/>
      <c r="K36" s="40">
        <f>SUM(K34:K35)</f>
        <v>0</v>
      </c>
      <c r="L36" s="195"/>
    </row>
    <row r="37" spans="1:12" s="136" customFormat="1" ht="12" x14ac:dyDescent="0.2">
      <c r="A37" s="93"/>
      <c r="B37" s="165" t="s">
        <v>147</v>
      </c>
      <c r="C37" s="93"/>
      <c r="D37" s="166">
        <v>0</v>
      </c>
      <c r="E37" s="88"/>
      <c r="F37" s="88"/>
      <c r="G37" s="88"/>
      <c r="H37" s="88"/>
      <c r="I37" s="88"/>
      <c r="J37" s="88"/>
      <c r="K37" s="88">
        <f>K36*D37</f>
        <v>0</v>
      </c>
      <c r="L37" s="195"/>
    </row>
    <row r="38" spans="1:12" s="136" customFormat="1" ht="12" x14ac:dyDescent="0.2">
      <c r="A38" s="93"/>
      <c r="B38" s="164" t="s">
        <v>96</v>
      </c>
      <c r="C38" s="93"/>
      <c r="D38" s="93"/>
      <c r="E38" s="88"/>
      <c r="F38" s="88"/>
      <c r="G38" s="88"/>
      <c r="H38" s="88"/>
      <c r="I38" s="88"/>
      <c r="J38" s="88"/>
      <c r="K38" s="40">
        <f>K36+K37</f>
        <v>0</v>
      </c>
      <c r="L38" s="195"/>
    </row>
    <row r="39" spans="1:12" s="136" customFormat="1" ht="12" x14ac:dyDescent="0.2">
      <c r="A39" s="167"/>
      <c r="B39" s="164" t="s">
        <v>107</v>
      </c>
      <c r="C39" s="93"/>
      <c r="D39" s="168">
        <v>0.18</v>
      </c>
      <c r="E39" s="88"/>
      <c r="F39" s="88"/>
      <c r="G39" s="88"/>
      <c r="H39" s="88"/>
      <c r="I39" s="88"/>
      <c r="J39" s="88"/>
      <c r="K39" s="88">
        <f>K38*D39</f>
        <v>0</v>
      </c>
      <c r="L39" s="195"/>
    </row>
    <row r="40" spans="1:12" s="136" customFormat="1" ht="12" x14ac:dyDescent="0.2">
      <c r="A40" s="169"/>
      <c r="B40" s="170" t="s">
        <v>148</v>
      </c>
      <c r="C40" s="157"/>
      <c r="D40" s="157"/>
      <c r="E40" s="171"/>
      <c r="F40" s="171"/>
      <c r="G40" s="171"/>
      <c r="H40" s="171"/>
      <c r="I40" s="171"/>
      <c r="J40" s="171"/>
      <c r="K40" s="46">
        <f>SUM(K38:K39)</f>
        <v>0</v>
      </c>
      <c r="L40" s="195"/>
    </row>
    <row r="42" spans="1:12" x14ac:dyDescent="0.25">
      <c r="B42" s="191"/>
    </row>
  </sheetData>
  <mergeCells count="8"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F1" sqref="F1"/>
    </sheetView>
  </sheetViews>
  <sheetFormatPr defaultRowHeight="15" x14ac:dyDescent="0.25"/>
  <cols>
    <col min="1" max="1" width="2.7109375" bestFit="1" customWidth="1"/>
    <col min="2" max="2" width="47.85546875" bestFit="1" customWidth="1"/>
    <col min="3" max="3" width="11.140625" bestFit="1" customWidth="1"/>
    <col min="4" max="4" width="6.85546875" bestFit="1" customWidth="1"/>
    <col min="5" max="5" width="9.28515625" bestFit="1" customWidth="1"/>
    <col min="6" max="6" width="5.28515625" bestFit="1" customWidth="1"/>
    <col min="7" max="7" width="23.42578125" bestFit="1" customWidth="1"/>
    <col min="8" max="8" width="5.28515625" bestFit="1" customWidth="1"/>
    <col min="9" max="9" width="9.28515625" customWidth="1"/>
    <col min="10" max="10" width="6.140625" customWidth="1"/>
    <col min="11" max="11" width="8.7109375" bestFit="1" customWidth="1"/>
    <col min="12" max="12" width="45.28515625" bestFit="1" customWidth="1"/>
  </cols>
  <sheetData>
    <row r="1" spans="1:11" s="136" customFormat="1" ht="12" x14ac:dyDescent="0.2">
      <c r="A1" s="135"/>
      <c r="B1" s="138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36" customFormat="1" ht="24" x14ac:dyDescent="0.2">
      <c r="A2" s="137"/>
      <c r="B2" s="138" t="s">
        <v>186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1" s="136" customFormat="1" ht="12" x14ac:dyDescent="0.2">
      <c r="A3" s="139"/>
      <c r="B3" s="172" t="s">
        <v>149</v>
      </c>
      <c r="C3" s="139"/>
      <c r="D3" s="139"/>
      <c r="E3" s="139"/>
      <c r="F3" s="139"/>
      <c r="G3" s="137"/>
      <c r="H3" s="141"/>
      <c r="I3" s="141"/>
      <c r="J3" s="141"/>
      <c r="K3" s="141"/>
    </row>
    <row r="4" spans="1:11" s="136" customFormat="1" ht="12" x14ac:dyDescent="0.2">
      <c r="A4" s="139"/>
      <c r="B4" s="173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136" customFormat="1" ht="12" x14ac:dyDescent="0.2">
      <c r="A5" s="142"/>
      <c r="B5" s="174"/>
      <c r="C5" s="142"/>
      <c r="D5" s="142"/>
      <c r="E5" s="142"/>
      <c r="F5" s="142"/>
      <c r="G5" s="144"/>
    </row>
    <row r="6" spans="1:11" s="136" customFormat="1" ht="12" x14ac:dyDescent="0.2">
      <c r="A6" s="139"/>
      <c r="B6" s="175"/>
      <c r="C6" s="146"/>
      <c r="D6" s="146"/>
      <c r="E6" s="146"/>
      <c r="F6" s="147"/>
      <c r="G6" s="147" t="s">
        <v>113</v>
      </c>
      <c r="H6" s="147"/>
      <c r="I6" s="147"/>
      <c r="J6" s="162">
        <f>K42</f>
        <v>0</v>
      </c>
      <c r="K6" s="176" t="s">
        <v>114</v>
      </c>
    </row>
    <row r="7" spans="1:11" s="136" customFormat="1" ht="12" x14ac:dyDescent="0.2">
      <c r="A7" s="139"/>
      <c r="B7" s="175"/>
      <c r="C7" s="146"/>
      <c r="D7" s="146"/>
      <c r="E7" s="146"/>
      <c r="F7" s="147"/>
      <c r="G7" s="147"/>
      <c r="H7" s="147"/>
      <c r="I7" s="147"/>
      <c r="J7" s="149"/>
      <c r="K7" s="151"/>
    </row>
    <row r="8" spans="1:11" s="136" customFormat="1" ht="12" x14ac:dyDescent="0.2">
      <c r="A8" s="152"/>
      <c r="B8" s="247" t="s">
        <v>115</v>
      </c>
      <c r="C8" s="248"/>
      <c r="D8" s="249"/>
      <c r="E8" s="250" t="s">
        <v>116</v>
      </c>
      <c r="F8" s="251"/>
      <c r="G8" s="251"/>
      <c r="H8" s="251"/>
      <c r="I8" s="251"/>
      <c r="J8" s="252"/>
      <c r="K8" s="253" t="s">
        <v>96</v>
      </c>
    </row>
    <row r="9" spans="1:11" s="176" customFormat="1" ht="48" customHeight="1" x14ac:dyDescent="0.25">
      <c r="A9" s="177" t="s">
        <v>2</v>
      </c>
      <c r="B9" s="178" t="s">
        <v>117</v>
      </c>
      <c r="C9" s="256" t="s">
        <v>118</v>
      </c>
      <c r="D9" s="256" t="s">
        <v>119</v>
      </c>
      <c r="E9" s="250" t="s">
        <v>120</v>
      </c>
      <c r="F9" s="252"/>
      <c r="G9" s="250" t="s">
        <v>121</v>
      </c>
      <c r="H9" s="252"/>
      <c r="I9" s="250" t="s">
        <v>122</v>
      </c>
      <c r="J9" s="249"/>
      <c r="K9" s="253"/>
    </row>
    <row r="10" spans="1:11" s="136" customFormat="1" x14ac:dyDescent="0.2">
      <c r="A10" s="179"/>
      <c r="B10" s="180"/>
      <c r="C10" s="257"/>
      <c r="D10" s="257"/>
      <c r="E10" s="157" t="s">
        <v>124</v>
      </c>
      <c r="F10" s="157" t="s">
        <v>125</v>
      </c>
      <c r="G10" s="157" t="s">
        <v>124</v>
      </c>
      <c r="H10" s="157" t="s">
        <v>125</v>
      </c>
      <c r="I10" s="157" t="s">
        <v>124</v>
      </c>
      <c r="J10" s="157" t="s">
        <v>125</v>
      </c>
      <c r="K10" s="253"/>
    </row>
    <row r="11" spans="1:11" s="136" customFormat="1" x14ac:dyDescent="0.2">
      <c r="A11" s="181"/>
      <c r="B11" s="182">
        <v>2</v>
      </c>
      <c r="C11" s="181">
        <v>3</v>
      </c>
      <c r="D11" s="181">
        <v>4</v>
      </c>
      <c r="E11" s="157">
        <v>5</v>
      </c>
      <c r="F11" s="157" t="s">
        <v>15</v>
      </c>
      <c r="G11" s="157">
        <v>7</v>
      </c>
      <c r="H11" s="157" t="s">
        <v>16</v>
      </c>
      <c r="I11" s="157">
        <v>9</v>
      </c>
      <c r="J11" s="157" t="s">
        <v>17</v>
      </c>
      <c r="K11" s="157" t="s">
        <v>18</v>
      </c>
    </row>
    <row r="12" spans="1:11" s="136" customFormat="1" ht="12" x14ac:dyDescent="0.2">
      <c r="A12" s="93"/>
      <c r="B12" s="158" t="s">
        <v>150</v>
      </c>
      <c r="C12" s="159"/>
      <c r="D12" s="160"/>
      <c r="E12" s="87"/>
      <c r="F12" s="88"/>
      <c r="G12" s="87"/>
      <c r="H12" s="88"/>
      <c r="I12" s="87"/>
      <c r="J12" s="89"/>
      <c r="K12" s="90"/>
    </row>
    <row r="13" spans="1:11" s="136" customFormat="1" ht="12" x14ac:dyDescent="0.2">
      <c r="A13" s="93">
        <v>1</v>
      </c>
      <c r="B13" s="183" t="s">
        <v>151</v>
      </c>
      <c r="C13" s="159" t="s">
        <v>79</v>
      </c>
      <c r="D13" s="160">
        <v>1</v>
      </c>
      <c r="E13" s="87">
        <v>0</v>
      </c>
      <c r="F13" s="88">
        <f t="shared" ref="F13:F35" si="0">E13*D13</f>
        <v>0</v>
      </c>
      <c r="G13" s="87">
        <v>0</v>
      </c>
      <c r="H13" s="88">
        <f t="shared" ref="H13:H35" si="1">G13*D13</f>
        <v>0</v>
      </c>
      <c r="I13" s="87">
        <v>0</v>
      </c>
      <c r="J13" s="89">
        <f t="shared" ref="J13:J35" si="2">I13*D13</f>
        <v>0</v>
      </c>
      <c r="K13" s="90">
        <f t="shared" ref="K13:K27" si="3">F13+H13+J13</f>
        <v>0</v>
      </c>
    </row>
    <row r="14" spans="1:11" s="136" customFormat="1" ht="12" x14ac:dyDescent="0.2">
      <c r="A14" s="93">
        <v>2</v>
      </c>
      <c r="B14" s="183" t="s">
        <v>152</v>
      </c>
      <c r="C14" s="159" t="s">
        <v>79</v>
      </c>
      <c r="D14" s="160">
        <v>12</v>
      </c>
      <c r="E14" s="87">
        <v>0</v>
      </c>
      <c r="F14" s="88">
        <f t="shared" si="0"/>
        <v>0</v>
      </c>
      <c r="G14" s="87">
        <v>0</v>
      </c>
      <c r="H14" s="88">
        <f t="shared" si="1"/>
        <v>0</v>
      </c>
      <c r="I14" s="87">
        <v>0</v>
      </c>
      <c r="J14" s="89">
        <f t="shared" si="2"/>
        <v>0</v>
      </c>
      <c r="K14" s="90">
        <f t="shared" si="3"/>
        <v>0</v>
      </c>
    </row>
    <row r="15" spans="1:11" s="136" customFormat="1" ht="12" x14ac:dyDescent="0.2">
      <c r="A15" s="93">
        <v>3</v>
      </c>
      <c r="B15" s="183" t="s">
        <v>153</v>
      </c>
      <c r="C15" s="159" t="s">
        <v>33</v>
      </c>
      <c r="D15" s="160">
        <v>1</v>
      </c>
      <c r="E15" s="87">
        <v>0</v>
      </c>
      <c r="F15" s="88">
        <f t="shared" si="0"/>
        <v>0</v>
      </c>
      <c r="G15" s="87">
        <v>0</v>
      </c>
      <c r="H15" s="88">
        <f t="shared" si="1"/>
        <v>0</v>
      </c>
      <c r="I15" s="87">
        <v>0</v>
      </c>
      <c r="J15" s="89">
        <f t="shared" si="2"/>
        <v>0</v>
      </c>
      <c r="K15" s="90">
        <f t="shared" si="3"/>
        <v>0</v>
      </c>
    </row>
    <row r="16" spans="1:11" s="136" customFormat="1" ht="12" x14ac:dyDescent="0.2">
      <c r="A16" s="93">
        <v>4</v>
      </c>
      <c r="B16" s="183" t="s">
        <v>154</v>
      </c>
      <c r="C16" s="159" t="s">
        <v>33</v>
      </c>
      <c r="D16" s="160">
        <v>4</v>
      </c>
      <c r="E16" s="87">
        <v>0</v>
      </c>
      <c r="F16" s="88">
        <f t="shared" si="0"/>
        <v>0</v>
      </c>
      <c r="G16" s="87">
        <v>0</v>
      </c>
      <c r="H16" s="88">
        <f t="shared" si="1"/>
        <v>0</v>
      </c>
      <c r="I16" s="87">
        <v>0</v>
      </c>
      <c r="J16" s="89">
        <f t="shared" si="2"/>
        <v>0</v>
      </c>
      <c r="K16" s="90">
        <f t="shared" si="3"/>
        <v>0</v>
      </c>
    </row>
    <row r="17" spans="1:18" s="136" customFormat="1" ht="12" x14ac:dyDescent="0.2">
      <c r="A17" s="93">
        <v>5</v>
      </c>
      <c r="B17" s="183" t="s">
        <v>155</v>
      </c>
      <c r="C17" s="159" t="s">
        <v>33</v>
      </c>
      <c r="D17" s="160">
        <v>5</v>
      </c>
      <c r="E17" s="87">
        <v>0</v>
      </c>
      <c r="F17" s="88">
        <f t="shared" si="0"/>
        <v>0</v>
      </c>
      <c r="G17" s="87">
        <v>0</v>
      </c>
      <c r="H17" s="88">
        <f t="shared" si="1"/>
        <v>0</v>
      </c>
      <c r="I17" s="87">
        <v>0</v>
      </c>
      <c r="J17" s="89">
        <f t="shared" si="2"/>
        <v>0</v>
      </c>
      <c r="K17" s="90">
        <f t="shared" si="3"/>
        <v>0</v>
      </c>
    </row>
    <row r="18" spans="1:18" s="136" customFormat="1" ht="14.25" x14ac:dyDescent="0.2">
      <c r="A18" s="93">
        <v>6</v>
      </c>
      <c r="B18" s="183" t="s">
        <v>156</v>
      </c>
      <c r="C18" s="159" t="s">
        <v>33</v>
      </c>
      <c r="D18" s="160">
        <v>1</v>
      </c>
      <c r="E18" s="87">
        <v>0</v>
      </c>
      <c r="F18" s="88">
        <f t="shared" si="0"/>
        <v>0</v>
      </c>
      <c r="G18" s="87">
        <v>0</v>
      </c>
      <c r="H18" s="88">
        <f t="shared" si="1"/>
        <v>0</v>
      </c>
      <c r="I18" s="87">
        <v>0</v>
      </c>
      <c r="J18" s="89">
        <f t="shared" si="2"/>
        <v>0</v>
      </c>
      <c r="K18" s="90">
        <f t="shared" si="3"/>
        <v>0</v>
      </c>
    </row>
    <row r="19" spans="1:18" s="136" customFormat="1" ht="14.25" x14ac:dyDescent="0.2">
      <c r="A19" s="93">
        <v>7</v>
      </c>
      <c r="B19" s="183" t="s">
        <v>157</v>
      </c>
      <c r="C19" s="159" t="s">
        <v>33</v>
      </c>
      <c r="D19" s="160">
        <v>20</v>
      </c>
      <c r="E19" s="87">
        <v>0</v>
      </c>
      <c r="F19" s="88">
        <f t="shared" si="0"/>
        <v>0</v>
      </c>
      <c r="G19" s="87">
        <v>0</v>
      </c>
      <c r="H19" s="88">
        <f t="shared" si="1"/>
        <v>0</v>
      </c>
      <c r="I19" s="87">
        <v>0</v>
      </c>
      <c r="J19" s="89">
        <f t="shared" si="2"/>
        <v>0</v>
      </c>
      <c r="K19" s="90">
        <f t="shared" si="3"/>
        <v>0</v>
      </c>
    </row>
    <row r="20" spans="1:18" s="136" customFormat="1" ht="14.25" x14ac:dyDescent="0.2">
      <c r="A20" s="93">
        <v>8</v>
      </c>
      <c r="B20" s="183" t="s">
        <v>158</v>
      </c>
      <c r="C20" s="159" t="s">
        <v>33</v>
      </c>
      <c r="D20" s="160">
        <v>6</v>
      </c>
      <c r="E20" s="87">
        <v>0</v>
      </c>
      <c r="F20" s="88">
        <f t="shared" si="0"/>
        <v>0</v>
      </c>
      <c r="G20" s="87">
        <v>0</v>
      </c>
      <c r="H20" s="88">
        <f t="shared" si="1"/>
        <v>0</v>
      </c>
      <c r="I20" s="87">
        <v>0</v>
      </c>
      <c r="J20" s="89">
        <f t="shared" si="2"/>
        <v>0</v>
      </c>
      <c r="K20" s="90">
        <f t="shared" si="3"/>
        <v>0</v>
      </c>
    </row>
    <row r="21" spans="1:18" s="136" customFormat="1" ht="12" x14ac:dyDescent="0.2">
      <c r="A21" s="93">
        <v>9</v>
      </c>
      <c r="B21" s="183" t="s">
        <v>159</v>
      </c>
      <c r="C21" s="159" t="s">
        <v>33</v>
      </c>
      <c r="D21" s="160">
        <v>2</v>
      </c>
      <c r="E21" s="87">
        <v>0</v>
      </c>
      <c r="F21" s="88">
        <f t="shared" si="0"/>
        <v>0</v>
      </c>
      <c r="G21" s="87">
        <v>0</v>
      </c>
      <c r="H21" s="88">
        <f t="shared" si="1"/>
        <v>0</v>
      </c>
      <c r="I21" s="87">
        <v>0</v>
      </c>
      <c r="J21" s="89">
        <f t="shared" si="2"/>
        <v>0</v>
      </c>
      <c r="K21" s="90">
        <f t="shared" si="3"/>
        <v>0</v>
      </c>
    </row>
    <row r="22" spans="1:18" s="136" customFormat="1" ht="12" x14ac:dyDescent="0.2">
      <c r="A22" s="93">
        <v>10</v>
      </c>
      <c r="B22" s="183" t="s">
        <v>160</v>
      </c>
      <c r="C22" s="159" t="s">
        <v>33</v>
      </c>
      <c r="D22" s="160">
        <v>1</v>
      </c>
      <c r="E22" s="87">
        <v>0</v>
      </c>
      <c r="F22" s="88">
        <f t="shared" si="0"/>
        <v>0</v>
      </c>
      <c r="G22" s="87">
        <v>0</v>
      </c>
      <c r="H22" s="88">
        <f t="shared" si="1"/>
        <v>0</v>
      </c>
      <c r="I22" s="87">
        <v>0</v>
      </c>
      <c r="J22" s="89">
        <f t="shared" si="2"/>
        <v>0</v>
      </c>
      <c r="K22" s="90">
        <f t="shared" si="3"/>
        <v>0</v>
      </c>
    </row>
    <row r="23" spans="1:18" s="136" customFormat="1" ht="12" x14ac:dyDescent="0.2">
      <c r="A23" s="93">
        <v>11</v>
      </c>
      <c r="B23" s="183" t="s">
        <v>161</v>
      </c>
      <c r="C23" s="159" t="s">
        <v>33</v>
      </c>
      <c r="D23" s="160">
        <v>1</v>
      </c>
      <c r="E23" s="87">
        <v>0</v>
      </c>
      <c r="F23" s="88">
        <f t="shared" si="0"/>
        <v>0</v>
      </c>
      <c r="G23" s="87">
        <v>0</v>
      </c>
      <c r="H23" s="88">
        <f t="shared" si="1"/>
        <v>0</v>
      </c>
      <c r="I23" s="87">
        <v>0</v>
      </c>
      <c r="J23" s="89">
        <f t="shared" si="2"/>
        <v>0</v>
      </c>
      <c r="K23" s="90">
        <f t="shared" si="3"/>
        <v>0</v>
      </c>
    </row>
    <row r="24" spans="1:18" s="136" customFormat="1" ht="12" x14ac:dyDescent="0.2">
      <c r="A24" s="93">
        <v>12</v>
      </c>
      <c r="B24" s="199" t="s">
        <v>162</v>
      </c>
      <c r="C24" s="159" t="s">
        <v>33</v>
      </c>
      <c r="D24" s="160">
        <v>14</v>
      </c>
      <c r="E24" s="87">
        <v>0</v>
      </c>
      <c r="F24" s="88">
        <f t="shared" si="0"/>
        <v>0</v>
      </c>
      <c r="G24" s="87">
        <v>0</v>
      </c>
      <c r="H24" s="88">
        <f t="shared" si="1"/>
        <v>0</v>
      </c>
      <c r="I24" s="87">
        <v>0</v>
      </c>
      <c r="J24" s="89">
        <f t="shared" si="2"/>
        <v>0</v>
      </c>
      <c r="K24" s="90">
        <f t="shared" si="3"/>
        <v>0</v>
      </c>
      <c r="L24" s="194"/>
    </row>
    <row r="25" spans="1:18" s="136" customFormat="1" ht="12" x14ac:dyDescent="0.2">
      <c r="A25" s="93">
        <v>13</v>
      </c>
      <c r="B25" s="199" t="s">
        <v>163</v>
      </c>
      <c r="C25" s="159" t="s">
        <v>33</v>
      </c>
      <c r="D25" s="160">
        <v>4</v>
      </c>
      <c r="E25" s="87">
        <v>0</v>
      </c>
      <c r="F25" s="88">
        <f t="shared" si="0"/>
        <v>0</v>
      </c>
      <c r="G25" s="87">
        <v>0</v>
      </c>
      <c r="H25" s="88">
        <f t="shared" si="1"/>
        <v>0</v>
      </c>
      <c r="I25" s="87">
        <v>0</v>
      </c>
      <c r="J25" s="89">
        <f t="shared" si="2"/>
        <v>0</v>
      </c>
      <c r="K25" s="90">
        <f t="shared" si="3"/>
        <v>0</v>
      </c>
      <c r="L25" s="194"/>
    </row>
    <row r="26" spans="1:18" s="136" customFormat="1" ht="12" x14ac:dyDescent="0.2">
      <c r="A26" s="93">
        <v>14</v>
      </c>
      <c r="B26" s="183" t="s">
        <v>164</v>
      </c>
      <c r="C26" s="159" t="s">
        <v>33</v>
      </c>
      <c r="D26" s="160">
        <v>20</v>
      </c>
      <c r="E26" s="87">
        <v>0</v>
      </c>
      <c r="F26" s="88">
        <f t="shared" si="0"/>
        <v>0</v>
      </c>
      <c r="G26" s="87">
        <v>0</v>
      </c>
      <c r="H26" s="88">
        <f t="shared" si="1"/>
        <v>0</v>
      </c>
      <c r="I26" s="87">
        <v>0</v>
      </c>
      <c r="J26" s="89">
        <f t="shared" si="2"/>
        <v>0</v>
      </c>
      <c r="K26" s="90">
        <f t="shared" si="3"/>
        <v>0</v>
      </c>
      <c r="N26" s="147"/>
      <c r="O26" s="147"/>
      <c r="P26" s="147"/>
      <c r="Q26" s="162"/>
      <c r="R26" s="141"/>
    </row>
    <row r="27" spans="1:18" s="136" customFormat="1" ht="12" x14ac:dyDescent="0.2">
      <c r="A27" s="93">
        <v>15</v>
      </c>
      <c r="B27" s="183" t="s">
        <v>165</v>
      </c>
      <c r="C27" s="159" t="s">
        <v>33</v>
      </c>
      <c r="D27" s="160">
        <v>5</v>
      </c>
      <c r="E27" s="87">
        <v>0</v>
      </c>
      <c r="F27" s="88">
        <f t="shared" si="0"/>
        <v>0</v>
      </c>
      <c r="G27" s="87">
        <v>0</v>
      </c>
      <c r="H27" s="88">
        <f t="shared" si="1"/>
        <v>0</v>
      </c>
      <c r="I27" s="87">
        <v>0</v>
      </c>
      <c r="J27" s="89">
        <f t="shared" si="2"/>
        <v>0</v>
      </c>
      <c r="K27" s="90">
        <f t="shared" si="3"/>
        <v>0</v>
      </c>
    </row>
    <row r="28" spans="1:18" s="136" customFormat="1" ht="12" x14ac:dyDescent="0.2">
      <c r="A28" s="93"/>
      <c r="B28" s="158" t="s">
        <v>166</v>
      </c>
      <c r="C28" s="159"/>
      <c r="D28" s="160"/>
      <c r="E28" s="87"/>
      <c r="F28" s="88"/>
      <c r="G28" s="87"/>
      <c r="H28" s="88"/>
      <c r="I28" s="87"/>
      <c r="J28" s="89"/>
      <c r="K28" s="90"/>
    </row>
    <row r="29" spans="1:18" s="136" customFormat="1" ht="12" x14ac:dyDescent="0.2">
      <c r="A29" s="93">
        <v>1</v>
      </c>
      <c r="B29" s="184" t="s">
        <v>167</v>
      </c>
      <c r="C29" s="159" t="s">
        <v>79</v>
      </c>
      <c r="D29" s="160">
        <v>3</v>
      </c>
      <c r="E29" s="87">
        <v>0</v>
      </c>
      <c r="F29" s="88">
        <f t="shared" si="0"/>
        <v>0</v>
      </c>
      <c r="G29" s="87">
        <v>0</v>
      </c>
      <c r="H29" s="88">
        <f t="shared" si="1"/>
        <v>0</v>
      </c>
      <c r="I29" s="87">
        <v>0</v>
      </c>
      <c r="J29" s="89">
        <f t="shared" si="2"/>
        <v>0</v>
      </c>
      <c r="K29" s="90">
        <f t="shared" ref="K29:K36" si="4">F29+H29+J29</f>
        <v>0</v>
      </c>
    </row>
    <row r="30" spans="1:18" s="136" customFormat="1" ht="12" x14ac:dyDescent="0.2">
      <c r="A30" s="93">
        <v>2</v>
      </c>
      <c r="B30" s="184" t="s">
        <v>154</v>
      </c>
      <c r="C30" s="159" t="s">
        <v>33</v>
      </c>
      <c r="D30" s="160">
        <v>2</v>
      </c>
      <c r="E30" s="87">
        <v>0</v>
      </c>
      <c r="F30" s="88">
        <f t="shared" si="0"/>
        <v>0</v>
      </c>
      <c r="G30" s="87">
        <v>0</v>
      </c>
      <c r="H30" s="88">
        <f t="shared" si="1"/>
        <v>0</v>
      </c>
      <c r="I30" s="87">
        <v>0</v>
      </c>
      <c r="J30" s="89">
        <f t="shared" si="2"/>
        <v>0</v>
      </c>
      <c r="K30" s="90">
        <f t="shared" si="4"/>
        <v>0</v>
      </c>
    </row>
    <row r="31" spans="1:18" s="136" customFormat="1" ht="14.25" x14ac:dyDescent="0.2">
      <c r="A31" s="93">
        <v>3</v>
      </c>
      <c r="B31" s="184" t="s">
        <v>157</v>
      </c>
      <c r="C31" s="159" t="s">
        <v>33</v>
      </c>
      <c r="D31" s="160">
        <v>20</v>
      </c>
      <c r="E31" s="87">
        <v>0</v>
      </c>
      <c r="F31" s="88">
        <f t="shared" si="0"/>
        <v>0</v>
      </c>
      <c r="G31" s="87">
        <v>0</v>
      </c>
      <c r="H31" s="88">
        <f t="shared" si="1"/>
        <v>0</v>
      </c>
      <c r="I31" s="87">
        <v>0</v>
      </c>
      <c r="J31" s="89">
        <f t="shared" si="2"/>
        <v>0</v>
      </c>
      <c r="K31" s="90">
        <f t="shared" si="4"/>
        <v>0</v>
      </c>
    </row>
    <row r="32" spans="1:18" s="136" customFormat="1" ht="14.25" x14ac:dyDescent="0.2">
      <c r="A32" s="93">
        <v>4</v>
      </c>
      <c r="B32" s="184" t="s">
        <v>168</v>
      </c>
      <c r="C32" s="159" t="s">
        <v>33</v>
      </c>
      <c r="D32" s="160">
        <v>4</v>
      </c>
      <c r="E32" s="87">
        <v>0</v>
      </c>
      <c r="F32" s="88">
        <f t="shared" si="0"/>
        <v>0</v>
      </c>
      <c r="G32" s="87">
        <v>0</v>
      </c>
      <c r="H32" s="88">
        <f t="shared" si="1"/>
        <v>0</v>
      </c>
      <c r="I32" s="87">
        <v>0</v>
      </c>
      <c r="J32" s="89">
        <f t="shared" si="2"/>
        <v>0</v>
      </c>
      <c r="K32" s="90">
        <f t="shared" si="4"/>
        <v>0</v>
      </c>
    </row>
    <row r="33" spans="1:11" s="136" customFormat="1" ht="12" x14ac:dyDescent="0.2">
      <c r="A33" s="93">
        <v>5</v>
      </c>
      <c r="B33" s="184" t="s">
        <v>169</v>
      </c>
      <c r="C33" s="159" t="s">
        <v>33</v>
      </c>
      <c r="D33" s="160">
        <v>1</v>
      </c>
      <c r="E33" s="87">
        <v>0</v>
      </c>
      <c r="F33" s="88">
        <f t="shared" si="0"/>
        <v>0</v>
      </c>
      <c r="G33" s="87">
        <v>0</v>
      </c>
      <c r="H33" s="88">
        <f t="shared" si="1"/>
        <v>0</v>
      </c>
      <c r="I33" s="87">
        <v>0</v>
      </c>
      <c r="J33" s="89">
        <f t="shared" si="2"/>
        <v>0</v>
      </c>
      <c r="K33" s="90">
        <f t="shared" si="4"/>
        <v>0</v>
      </c>
    </row>
    <row r="34" spans="1:11" s="136" customFormat="1" ht="12" x14ac:dyDescent="0.2">
      <c r="A34" s="93">
        <v>6</v>
      </c>
      <c r="B34" s="185" t="s">
        <v>162</v>
      </c>
      <c r="C34" s="159" t="s">
        <v>33</v>
      </c>
      <c r="D34" s="160">
        <v>6</v>
      </c>
      <c r="E34" s="87">
        <v>0</v>
      </c>
      <c r="F34" s="88">
        <f t="shared" si="0"/>
        <v>0</v>
      </c>
      <c r="G34" s="87">
        <v>0</v>
      </c>
      <c r="H34" s="88">
        <f t="shared" si="1"/>
        <v>0</v>
      </c>
      <c r="I34" s="87">
        <v>0</v>
      </c>
      <c r="J34" s="89">
        <f t="shared" si="2"/>
        <v>0</v>
      </c>
      <c r="K34" s="90">
        <f t="shared" si="4"/>
        <v>0</v>
      </c>
    </row>
    <row r="35" spans="1:11" s="136" customFormat="1" ht="12" x14ac:dyDescent="0.2">
      <c r="A35" s="93">
        <v>7</v>
      </c>
      <c r="B35" s="185" t="s">
        <v>165</v>
      </c>
      <c r="C35" s="159" t="s">
        <v>33</v>
      </c>
      <c r="D35" s="160">
        <v>10</v>
      </c>
      <c r="E35" s="87">
        <v>0</v>
      </c>
      <c r="F35" s="88">
        <f t="shared" si="0"/>
        <v>0</v>
      </c>
      <c r="G35" s="87">
        <v>0</v>
      </c>
      <c r="H35" s="88">
        <f t="shared" si="1"/>
        <v>0</v>
      </c>
      <c r="I35" s="87">
        <v>0</v>
      </c>
      <c r="J35" s="89">
        <f t="shared" si="2"/>
        <v>0</v>
      </c>
      <c r="K35" s="90">
        <f t="shared" si="4"/>
        <v>0</v>
      </c>
    </row>
    <row r="36" spans="1:11" s="136" customFormat="1" ht="12" x14ac:dyDescent="0.2">
      <c r="A36" s="93"/>
      <c r="B36" s="164" t="s">
        <v>103</v>
      </c>
      <c r="C36" s="93"/>
      <c r="D36" s="88"/>
      <c r="E36" s="88"/>
      <c r="F36" s="88">
        <f>SUM(F12:F35)</f>
        <v>0</v>
      </c>
      <c r="G36" s="88"/>
      <c r="H36" s="88">
        <f>SUM(H12:H35)</f>
        <v>0</v>
      </c>
      <c r="I36" s="88"/>
      <c r="J36" s="88">
        <f>SUM(J12:J35)</f>
        <v>0</v>
      </c>
      <c r="K36" s="40">
        <f t="shared" si="4"/>
        <v>0</v>
      </c>
    </row>
    <row r="37" spans="1:11" s="136" customFormat="1" ht="12" x14ac:dyDescent="0.2">
      <c r="A37" s="93"/>
      <c r="B37" s="165" t="s">
        <v>146</v>
      </c>
      <c r="C37" s="93"/>
      <c r="D37" s="166">
        <v>0</v>
      </c>
      <c r="E37" s="88"/>
      <c r="F37" s="88"/>
      <c r="G37" s="88"/>
      <c r="H37" s="88"/>
      <c r="I37" s="88"/>
      <c r="J37" s="88"/>
      <c r="K37" s="88">
        <f>K36*D37</f>
        <v>0</v>
      </c>
    </row>
    <row r="38" spans="1:11" s="136" customFormat="1" ht="12" x14ac:dyDescent="0.2">
      <c r="A38" s="93"/>
      <c r="B38" s="165" t="s">
        <v>105</v>
      </c>
      <c r="C38" s="93"/>
      <c r="D38" s="93"/>
      <c r="E38" s="88"/>
      <c r="F38" s="88"/>
      <c r="G38" s="88"/>
      <c r="H38" s="88"/>
      <c r="I38" s="88"/>
      <c r="J38" s="88"/>
      <c r="K38" s="40">
        <f>SUM(K36:K37)</f>
        <v>0</v>
      </c>
    </row>
    <row r="39" spans="1:11" s="136" customFormat="1" ht="12" x14ac:dyDescent="0.2">
      <c r="A39" s="93"/>
      <c r="B39" s="165" t="s">
        <v>147</v>
      </c>
      <c r="C39" s="93"/>
      <c r="D39" s="166">
        <v>0</v>
      </c>
      <c r="E39" s="88"/>
      <c r="F39" s="88"/>
      <c r="G39" s="88"/>
      <c r="H39" s="88"/>
      <c r="I39" s="88"/>
      <c r="J39" s="88"/>
      <c r="K39" s="88">
        <f>K38*D39</f>
        <v>0</v>
      </c>
    </row>
    <row r="40" spans="1:11" s="136" customFormat="1" ht="12" x14ac:dyDescent="0.2">
      <c r="A40" s="93"/>
      <c r="B40" s="164" t="s">
        <v>96</v>
      </c>
      <c r="C40" s="93"/>
      <c r="D40" s="93"/>
      <c r="E40" s="88"/>
      <c r="F40" s="88"/>
      <c r="G40" s="88"/>
      <c r="H40" s="88"/>
      <c r="I40" s="88"/>
      <c r="J40" s="88"/>
      <c r="K40" s="40">
        <f>K38+K39</f>
        <v>0</v>
      </c>
    </row>
    <row r="41" spans="1:11" s="136" customFormat="1" ht="12" x14ac:dyDescent="0.2">
      <c r="A41" s="167"/>
      <c r="B41" s="164" t="s">
        <v>107</v>
      </c>
      <c r="C41" s="93"/>
      <c r="D41" s="168">
        <v>0.18</v>
      </c>
      <c r="E41" s="88"/>
      <c r="F41" s="88"/>
      <c r="G41" s="88"/>
      <c r="H41" s="88"/>
      <c r="I41" s="88"/>
      <c r="J41" s="88"/>
      <c r="K41" s="88">
        <f>K40*D41</f>
        <v>0</v>
      </c>
    </row>
    <row r="42" spans="1:11" s="136" customFormat="1" ht="12" x14ac:dyDescent="0.2">
      <c r="A42" s="169"/>
      <c r="B42" s="170" t="s">
        <v>148</v>
      </c>
      <c r="C42" s="157"/>
      <c r="D42" s="157"/>
      <c r="E42" s="171"/>
      <c r="F42" s="171"/>
      <c r="G42" s="171"/>
      <c r="H42" s="171"/>
      <c r="I42" s="171"/>
      <c r="J42" s="171"/>
      <c r="K42" s="46">
        <f>SUM(K40:K41)</f>
        <v>0</v>
      </c>
    </row>
    <row r="44" spans="1:11" x14ac:dyDescent="0.25">
      <c r="B44" s="192"/>
    </row>
  </sheetData>
  <mergeCells count="8"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ნაკრები</vt:lpstr>
      <vt:lpstr>სამშენებლო</vt:lpstr>
      <vt:lpstr>ელ. სამუშაოები სუსტი დენები </vt:lpstr>
      <vt:lpstr>სანტექნიკა</vt:lpstr>
      <vt:lpstr>ცივი ცხელი წყალი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2020-07-28T18:55:12Z</dcterms:modified>
</cp:coreProperties>
</file>